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315" yWindow="300" windowWidth="15480" windowHeight="11400"/>
  </bookViews>
  <sheets>
    <sheet name="Table 6" sheetId="4" r:id="rId1"/>
    <sheet name="Data" sheetId="3" r:id="rId2"/>
  </sheets>
  <externalReferences>
    <externalReference r:id="rId3"/>
  </externalReferences>
  <definedNames>
    <definedName name="_xlnm._FilterDatabase" localSheetId="1" hidden="1">Data!$T$1:$T$347</definedName>
    <definedName name="_QRC4">'Table 6'!#REF!</definedName>
    <definedName name="ccc">'Table 6'!$A$1:$AI$39</definedName>
    <definedName name="CONTACT">'Table 6'!#REF!</definedName>
    <definedName name="datar">Data!$A$13:$V$338</definedName>
    <definedName name="LA_List">'Table 6'!#REF!</definedName>
    <definedName name="LAlist">Data!$B$13:$B$338</definedName>
    <definedName name="lanames">Data!$B$13:$B$336</definedName>
    <definedName name="_xlnm.Print_Area" localSheetId="0">'Table 6'!$A$1:$L$39</definedName>
    <definedName name="_xlnm.Print_Titles" localSheetId="1">Data!$A:$C,Data!$1:$12</definedName>
    <definedName name="Range">'[1]Area CT'!$B$421:$B$442</definedName>
    <definedName name="Table">Data!$A$13:$C$336</definedName>
  </definedNames>
  <calcPr calcId="145621"/>
</workbook>
</file>

<file path=xl/calcChain.xml><?xml version="1.0" encoding="utf-8"?>
<calcChain xmlns="http://schemas.openxmlformats.org/spreadsheetml/2006/main">
  <c r="I340" i="3" l="1"/>
  <c r="I339" i="3"/>
  <c r="I341" i="3" s="1"/>
  <c r="J340" i="3"/>
  <c r="K340" i="3" s="1"/>
  <c r="I342" i="3"/>
  <c r="I344" i="3"/>
  <c r="Q340" i="3"/>
  <c r="Q343" i="3"/>
  <c r="Q339" i="3"/>
  <c r="R340" i="3"/>
  <c r="Q342" i="3"/>
  <c r="R343" i="3"/>
  <c r="Q344" i="3"/>
  <c r="S340" i="3" l="1"/>
  <c r="Q341" i="3"/>
  <c r="Q345" i="3" s="1"/>
  <c r="J342" i="3"/>
  <c r="K342" i="3" s="1"/>
  <c r="I343" i="3"/>
  <c r="I345" i="3" s="1"/>
  <c r="J339" i="3"/>
  <c r="J343" i="3"/>
  <c r="J344" i="3"/>
  <c r="K344" i="3" s="1"/>
  <c r="S343" i="3"/>
  <c r="R342" i="3"/>
  <c r="S342" i="3" s="1"/>
  <c r="R339" i="3"/>
  <c r="R344" i="3"/>
  <c r="S344" i="3" s="1"/>
  <c r="E344" i="3"/>
  <c r="E340" i="3"/>
  <c r="E343" i="3"/>
  <c r="E342" i="3"/>
  <c r="E339" i="3"/>
  <c r="K343" i="3" l="1"/>
  <c r="K339" i="3"/>
  <c r="J341" i="3"/>
  <c r="S339" i="3"/>
  <c r="R341" i="3"/>
  <c r="E341" i="3"/>
  <c r="E345" i="3" s="1"/>
  <c r="B340" i="3"/>
  <c r="B342" i="3"/>
  <c r="B343" i="3"/>
  <c r="B339" i="3"/>
  <c r="K341" i="3" l="1"/>
  <c r="J345" i="3"/>
  <c r="K345" i="3" s="1"/>
  <c r="S341" i="3"/>
  <c r="R345" i="3"/>
  <c r="S345" i="3" s="1"/>
  <c r="N344" i="3"/>
  <c r="M344" i="3"/>
  <c r="F344" i="3"/>
  <c r="N343" i="3"/>
  <c r="M343" i="3"/>
  <c r="F343" i="3"/>
  <c r="N342" i="3"/>
  <c r="M342" i="3"/>
  <c r="F342" i="3"/>
  <c r="N340" i="3"/>
  <c r="M340" i="3"/>
  <c r="F340" i="3"/>
  <c r="N339" i="3"/>
  <c r="M339" i="3"/>
  <c r="F339" i="3"/>
  <c r="G342" i="3" l="1"/>
  <c r="O342" i="3"/>
  <c r="G344" i="3"/>
  <c r="O344" i="3"/>
  <c r="O339" i="3"/>
  <c r="G339" i="3"/>
  <c r="M341" i="3"/>
  <c r="M345" i="3" s="1"/>
  <c r="O340" i="3"/>
  <c r="O343" i="3"/>
  <c r="G343" i="3"/>
  <c r="F341" i="3"/>
  <c r="N341" i="3"/>
  <c r="N345" i="3" s="1"/>
  <c r="G340" i="3"/>
  <c r="O341" i="3" l="1"/>
  <c r="O345" i="3"/>
  <c r="G341" i="3"/>
  <c r="F345" i="3"/>
  <c r="G345" i="3" s="1"/>
  <c r="F37" i="4" l="1"/>
  <c r="D37" i="4"/>
  <c r="C37" i="4"/>
  <c r="F22" i="4"/>
  <c r="D22" i="4"/>
  <c r="C22" i="4"/>
  <c r="B18" i="4"/>
  <c r="B33" i="4"/>
  <c r="G4" i="4"/>
  <c r="A338" i="3"/>
  <c r="A339" i="3" s="1"/>
  <c r="A340" i="3" s="1"/>
  <c r="A341" i="3" s="1"/>
  <c r="A342" i="3" s="1"/>
  <c r="A343" i="3" s="1"/>
  <c r="A344" i="3" s="1"/>
  <c r="A345" i="3" s="1"/>
  <c r="G6" i="4" l="1"/>
  <c r="C20" i="4" s="1"/>
  <c r="F18" i="4"/>
  <c r="D33" i="4"/>
  <c r="D18" i="4"/>
  <c r="C33" i="4"/>
  <c r="F33" i="4"/>
  <c r="C18" i="4"/>
  <c r="D35" i="4" l="1"/>
  <c r="B20" i="4"/>
  <c r="B35" i="4"/>
  <c r="C35" i="4"/>
  <c r="F35" i="4"/>
  <c r="F20" i="4"/>
  <c r="D20" i="4"/>
  <c r="I33" i="4" l="1"/>
  <c r="K18" i="4"/>
  <c r="I18" i="4"/>
  <c r="H18" i="4"/>
  <c r="K33" i="4"/>
  <c r="H33" i="4"/>
  <c r="H20" i="4" l="1"/>
  <c r="I35" i="4"/>
  <c r="I20" i="4"/>
  <c r="H22" i="4"/>
  <c r="H35" i="4"/>
  <c r="H37" i="4"/>
  <c r="K20" i="4" l="1"/>
  <c r="K35" i="4"/>
  <c r="I37" i="4" l="1"/>
  <c r="I22" i="4"/>
  <c r="K22" i="4" l="1"/>
  <c r="K37" i="4"/>
</calcChain>
</file>

<file path=xl/sharedStrings.xml><?xml version="1.0" encoding="utf-8"?>
<sst xmlns="http://schemas.openxmlformats.org/spreadsheetml/2006/main" count="1773" uniqueCount="706">
  <si>
    <t>%</t>
  </si>
  <si>
    <t>Adur</t>
  </si>
  <si>
    <t>E3831</t>
  </si>
  <si>
    <t>Allerdale</t>
  </si>
  <si>
    <t>E0931</t>
  </si>
  <si>
    <t>Amber Valley</t>
  </si>
  <si>
    <t>E1031</t>
  </si>
  <si>
    <t>Arun</t>
  </si>
  <si>
    <t>E3832</t>
  </si>
  <si>
    <t>Ashfield</t>
  </si>
  <si>
    <t>E3031</t>
  </si>
  <si>
    <t>Ashford</t>
  </si>
  <si>
    <t>E2231</t>
  </si>
  <si>
    <t>Aylesbury Vale</t>
  </si>
  <si>
    <t>E0431</t>
  </si>
  <si>
    <t>Babergh</t>
  </si>
  <si>
    <t>E3531</t>
  </si>
  <si>
    <t>E5030</t>
  </si>
  <si>
    <t>Barnet</t>
  </si>
  <si>
    <t>E5031</t>
  </si>
  <si>
    <t>Barnsley</t>
  </si>
  <si>
    <t>E4401</t>
  </si>
  <si>
    <t>Barrow-in-Furness</t>
  </si>
  <si>
    <t>E0932</t>
  </si>
  <si>
    <t>Basildon</t>
  </si>
  <si>
    <t>E1531</t>
  </si>
  <si>
    <t>Basingstoke &amp; Deane</t>
  </si>
  <si>
    <t>E1731</t>
  </si>
  <si>
    <t>Bassetlaw</t>
  </si>
  <si>
    <t>E3032</t>
  </si>
  <si>
    <t>E0101</t>
  </si>
  <si>
    <t>Bexley</t>
  </si>
  <si>
    <t>E5032</t>
  </si>
  <si>
    <t>Birmingham</t>
  </si>
  <si>
    <t>E4601</t>
  </si>
  <si>
    <t>Blaby</t>
  </si>
  <si>
    <t>E2431</t>
  </si>
  <si>
    <t>E2301</t>
  </si>
  <si>
    <t>E2302</t>
  </si>
  <si>
    <t>Bolsover</t>
  </si>
  <si>
    <t>E1032</t>
  </si>
  <si>
    <t>Bolton</t>
  </si>
  <si>
    <t>E4201</t>
  </si>
  <si>
    <t>Boston</t>
  </si>
  <si>
    <t>E2531</t>
  </si>
  <si>
    <t>E1202</t>
  </si>
  <si>
    <t>E0301</t>
  </si>
  <si>
    <t>Bradford</t>
  </si>
  <si>
    <t>E4701</t>
  </si>
  <si>
    <t>Braintree</t>
  </si>
  <si>
    <t>E1532</t>
  </si>
  <si>
    <t>Breckland</t>
  </si>
  <si>
    <t>E2631</t>
  </si>
  <si>
    <t>Brent</t>
  </si>
  <si>
    <t>E5033</t>
  </si>
  <si>
    <t>Brentwood</t>
  </si>
  <si>
    <t>E1533</t>
  </si>
  <si>
    <t>E1401</t>
  </si>
  <si>
    <t>E0102</t>
  </si>
  <si>
    <t>Broadland</t>
  </si>
  <si>
    <t>E2632</t>
  </si>
  <si>
    <t>Bromley</t>
  </si>
  <si>
    <t>E5034</t>
  </si>
  <si>
    <t>Bromsgrove</t>
  </si>
  <si>
    <t>E1831</t>
  </si>
  <si>
    <t>Broxbourne</t>
  </si>
  <si>
    <t>E1931</t>
  </si>
  <si>
    <t>Broxtowe</t>
  </si>
  <si>
    <t>E3033</t>
  </si>
  <si>
    <t>Burnley</t>
  </si>
  <si>
    <t>E2333</t>
  </si>
  <si>
    <t>Bury</t>
  </si>
  <si>
    <t>E4202</t>
  </si>
  <si>
    <t>Calderdale</t>
  </si>
  <si>
    <t>E4702</t>
  </si>
  <si>
    <t>Cambridge</t>
  </si>
  <si>
    <t>E0531</t>
  </si>
  <si>
    <t>Camden</t>
  </si>
  <si>
    <t>E5011</t>
  </si>
  <si>
    <t>Cannock Chase</t>
  </si>
  <si>
    <t>E3431</t>
  </si>
  <si>
    <t>Canterbury</t>
  </si>
  <si>
    <t>E2232</t>
  </si>
  <si>
    <t>Carlisle</t>
  </si>
  <si>
    <t>E0933</t>
  </si>
  <si>
    <t>Castle Point</t>
  </si>
  <si>
    <t>E1534</t>
  </si>
  <si>
    <t>Charnwood</t>
  </si>
  <si>
    <t>E2432</t>
  </si>
  <si>
    <t>Chelmsford</t>
  </si>
  <si>
    <t>E1535</t>
  </si>
  <si>
    <t>Cheltenham</t>
  </si>
  <si>
    <t>E1631</t>
  </si>
  <si>
    <t>Cherwell</t>
  </si>
  <si>
    <t>E3131</t>
  </si>
  <si>
    <t>Chesterfield</t>
  </si>
  <si>
    <t>E1033</t>
  </si>
  <si>
    <t>Chichester</t>
  </si>
  <si>
    <t>E3833</t>
  </si>
  <si>
    <t>Chiltern</t>
  </si>
  <si>
    <t>E0432</t>
  </si>
  <si>
    <t>Chorley</t>
  </si>
  <si>
    <t>E2334</t>
  </si>
  <si>
    <t>Christchurch</t>
  </si>
  <si>
    <t>E1232</t>
  </si>
  <si>
    <t>City of London</t>
  </si>
  <si>
    <t>E5010</t>
  </si>
  <si>
    <t>Colchester</t>
  </si>
  <si>
    <t>E1536</t>
  </si>
  <si>
    <t>Copeland</t>
  </si>
  <si>
    <t>E0934</t>
  </si>
  <si>
    <t>Corby</t>
  </si>
  <si>
    <t>E2831</t>
  </si>
  <si>
    <t>Cotswold</t>
  </si>
  <si>
    <t>E1632</t>
  </si>
  <si>
    <t>Coventry</t>
  </si>
  <si>
    <t>E4602</t>
  </si>
  <si>
    <t>Craven</t>
  </si>
  <si>
    <t>E2731</t>
  </si>
  <si>
    <t>Crawley</t>
  </si>
  <si>
    <t>E3834</t>
  </si>
  <si>
    <t>Croydon</t>
  </si>
  <si>
    <t>E5035</t>
  </si>
  <si>
    <t>Dacorum</t>
  </si>
  <si>
    <t>E1932</t>
  </si>
  <si>
    <t>E1301</t>
  </si>
  <si>
    <t>Dartford</t>
  </si>
  <si>
    <t>E2233</t>
  </si>
  <si>
    <t>Daventry</t>
  </si>
  <si>
    <t>E2832</t>
  </si>
  <si>
    <t>E1001</t>
  </si>
  <si>
    <t>Derbyshire Dales</t>
  </si>
  <si>
    <t>E1035</t>
  </si>
  <si>
    <t>Doncaster</t>
  </si>
  <si>
    <t>E4402</t>
  </si>
  <si>
    <t>Dover</t>
  </si>
  <si>
    <t>E2234</t>
  </si>
  <si>
    <t>Dudley</t>
  </si>
  <si>
    <t>E4603</t>
  </si>
  <si>
    <t>Ealing</t>
  </si>
  <si>
    <t>E5036</t>
  </si>
  <si>
    <t>East Cambridgeshire</t>
  </si>
  <si>
    <t>E0532</t>
  </si>
  <si>
    <t>East Devon</t>
  </si>
  <si>
    <t>E1131</t>
  </si>
  <si>
    <t>East Dorset</t>
  </si>
  <si>
    <t>E1233</t>
  </si>
  <si>
    <t>East Hampshire</t>
  </si>
  <si>
    <t>E1732</t>
  </si>
  <si>
    <t>East Hertfordshire</t>
  </si>
  <si>
    <t>E1933</t>
  </si>
  <si>
    <t>East Lindsey</t>
  </si>
  <si>
    <t>E2532</t>
  </si>
  <si>
    <t>East Northamptonshire</t>
  </si>
  <si>
    <t>E2833</t>
  </si>
  <si>
    <t>E2001</t>
  </si>
  <si>
    <t>East Staffordshire</t>
  </si>
  <si>
    <t>E3432</t>
  </si>
  <si>
    <t>Eastbourne</t>
  </si>
  <si>
    <t>E1432</t>
  </si>
  <si>
    <t>Eastleigh</t>
  </si>
  <si>
    <t>E1733</t>
  </si>
  <si>
    <t>Eden</t>
  </si>
  <si>
    <t>E0935</t>
  </si>
  <si>
    <t>Elmbridge</t>
  </si>
  <si>
    <t>E3631</t>
  </si>
  <si>
    <t>Enfield</t>
  </si>
  <si>
    <t>E5037</t>
  </si>
  <si>
    <t>Epping Forest</t>
  </si>
  <si>
    <t>E1537</t>
  </si>
  <si>
    <t>Epsom &amp; Ewell</t>
  </si>
  <si>
    <t>E3632</t>
  </si>
  <si>
    <t>Erewash</t>
  </si>
  <si>
    <t>E1036</t>
  </si>
  <si>
    <t>Exeter</t>
  </si>
  <si>
    <t>E1132</t>
  </si>
  <si>
    <t>Fareham</t>
  </si>
  <si>
    <t>E1734</t>
  </si>
  <si>
    <t>Fenland</t>
  </si>
  <si>
    <t>E0533</t>
  </si>
  <si>
    <t>Forest Heath</t>
  </si>
  <si>
    <t>E3532</t>
  </si>
  <si>
    <t>Forest of Dean</t>
  </si>
  <si>
    <t>E1633</t>
  </si>
  <si>
    <t>Fylde</t>
  </si>
  <si>
    <t>E2335</t>
  </si>
  <si>
    <t>Gateshead</t>
  </si>
  <si>
    <t>E4501</t>
  </si>
  <si>
    <t>Gedling</t>
  </si>
  <si>
    <t>E3034</t>
  </si>
  <si>
    <t>Gloucester</t>
  </si>
  <si>
    <t>E1634</t>
  </si>
  <si>
    <t>Gosport</t>
  </si>
  <si>
    <t>E1735</t>
  </si>
  <si>
    <t>Gravesham</t>
  </si>
  <si>
    <t>E2236</t>
  </si>
  <si>
    <t>Great Yarmouth</t>
  </si>
  <si>
    <t>E2633</t>
  </si>
  <si>
    <t>Greenwich</t>
  </si>
  <si>
    <t>E5012</t>
  </si>
  <si>
    <t>Guildford</t>
  </si>
  <si>
    <t>E3633</t>
  </si>
  <si>
    <t>Hackney</t>
  </si>
  <si>
    <t>E5013</t>
  </si>
  <si>
    <t>E0601</t>
  </si>
  <si>
    <t>Hambleton</t>
  </si>
  <si>
    <t>E2732</t>
  </si>
  <si>
    <t>E5014</t>
  </si>
  <si>
    <t>Harborough</t>
  </si>
  <si>
    <t>E2433</t>
  </si>
  <si>
    <t>Haringey</t>
  </si>
  <si>
    <t>E5038</t>
  </si>
  <si>
    <t>Harlow</t>
  </si>
  <si>
    <t>E1538</t>
  </si>
  <si>
    <t>Harrogate</t>
  </si>
  <si>
    <t>E2753</t>
  </si>
  <si>
    <t>Harrow</t>
  </si>
  <si>
    <t>E5039</t>
  </si>
  <si>
    <t>Hart</t>
  </si>
  <si>
    <t>E1736</t>
  </si>
  <si>
    <t>E0701</t>
  </si>
  <si>
    <t>Hastings</t>
  </si>
  <si>
    <t>E1433</t>
  </si>
  <si>
    <t>Havant</t>
  </si>
  <si>
    <t>E1737</t>
  </si>
  <si>
    <t>Havering</t>
  </si>
  <si>
    <t>E5040</t>
  </si>
  <si>
    <t>E1801</t>
  </si>
  <si>
    <t>Hertsmere</t>
  </si>
  <si>
    <t>E1934</t>
  </si>
  <si>
    <t>High Peak</t>
  </si>
  <si>
    <t>E1037</t>
  </si>
  <si>
    <t>Hillingdon</t>
  </si>
  <si>
    <t>E5041</t>
  </si>
  <si>
    <t>E2434</t>
  </si>
  <si>
    <t>Horsham</t>
  </si>
  <si>
    <t>E3835</t>
  </si>
  <si>
    <t>Hounslow</t>
  </si>
  <si>
    <t>E5042</t>
  </si>
  <si>
    <t>Huntingdonshire</t>
  </si>
  <si>
    <t>Hyndburn</t>
  </si>
  <si>
    <t>E2336</t>
  </si>
  <si>
    <t>Ipswich</t>
  </si>
  <si>
    <t>E3533</t>
  </si>
  <si>
    <t>E2101</t>
  </si>
  <si>
    <t>Isles of Scilly</t>
  </si>
  <si>
    <t>E4001</t>
  </si>
  <si>
    <t>Islington</t>
  </si>
  <si>
    <t>E5015</t>
  </si>
  <si>
    <t>E5016</t>
  </si>
  <si>
    <t>Kettering</t>
  </si>
  <si>
    <t>E2834</t>
  </si>
  <si>
    <t>E2634</t>
  </si>
  <si>
    <t>E2002</t>
  </si>
  <si>
    <t>Kingston upon Thames</t>
  </si>
  <si>
    <t>E5043</t>
  </si>
  <si>
    <t>Kirklees</t>
  </si>
  <si>
    <t>E4703</t>
  </si>
  <si>
    <t>Knowsley</t>
  </si>
  <si>
    <t>E4301</t>
  </si>
  <si>
    <t>Lambeth</t>
  </si>
  <si>
    <t>E5017</t>
  </si>
  <si>
    <t>Lancaster</t>
  </si>
  <si>
    <t>E2337</t>
  </si>
  <si>
    <t>Leeds</t>
  </si>
  <si>
    <t>E4704</t>
  </si>
  <si>
    <t>E2401</t>
  </si>
  <si>
    <t>Lewes</t>
  </si>
  <si>
    <t>E1435</t>
  </si>
  <si>
    <t>Lewisham</t>
  </si>
  <si>
    <t>E5018</t>
  </si>
  <si>
    <t>Lichfield</t>
  </si>
  <si>
    <t>E3433</t>
  </si>
  <si>
    <t>Lincoln</t>
  </si>
  <si>
    <t>E2533</t>
  </si>
  <si>
    <t>Liverpool</t>
  </si>
  <si>
    <t>E4302</t>
  </si>
  <si>
    <t>E0201</t>
  </si>
  <si>
    <t>Maidstone</t>
  </si>
  <si>
    <t>E2237</t>
  </si>
  <si>
    <t>Maldon</t>
  </si>
  <si>
    <t>E1539</t>
  </si>
  <si>
    <t>Malvern Hills</t>
  </si>
  <si>
    <t>E1851</t>
  </si>
  <si>
    <t>Manchester</t>
  </si>
  <si>
    <t>E4203</t>
  </si>
  <si>
    <t>Mansfield</t>
  </si>
  <si>
    <t>E3035</t>
  </si>
  <si>
    <t>E2201</t>
  </si>
  <si>
    <t>Melton</t>
  </si>
  <si>
    <t>E2436</t>
  </si>
  <si>
    <t>Mendip</t>
  </si>
  <si>
    <t>E3331</t>
  </si>
  <si>
    <t>Merton</t>
  </si>
  <si>
    <t>E5044</t>
  </si>
  <si>
    <t>Mid Devon</t>
  </si>
  <si>
    <t>E1133</t>
  </si>
  <si>
    <t>Mid Suffolk</t>
  </si>
  <si>
    <t>E3534</t>
  </si>
  <si>
    <t>Mid Sussex</t>
  </si>
  <si>
    <t>E3836</t>
  </si>
  <si>
    <t>E0702</t>
  </si>
  <si>
    <t>E0401</t>
  </si>
  <si>
    <t>Mole Valley</t>
  </si>
  <si>
    <t>E3634</t>
  </si>
  <si>
    <t>New Forest</t>
  </si>
  <si>
    <t>E1738</t>
  </si>
  <si>
    <t>E3036</t>
  </si>
  <si>
    <t>Newcastle upon Tyne</t>
  </si>
  <si>
    <t>E4502</t>
  </si>
  <si>
    <t>Newcastle-under-Lyme</t>
  </si>
  <si>
    <t>E3434</t>
  </si>
  <si>
    <t>Newham</t>
  </si>
  <si>
    <t>E5045</t>
  </si>
  <si>
    <t>North Devon</t>
  </si>
  <si>
    <t>E1134</t>
  </si>
  <si>
    <t>North Dorset</t>
  </si>
  <si>
    <t>E1234</t>
  </si>
  <si>
    <t>North East Derbyshire</t>
  </si>
  <si>
    <t>E1038</t>
  </si>
  <si>
    <t>E2003</t>
  </si>
  <si>
    <t>North Hertfordshire</t>
  </si>
  <si>
    <t>E1935</t>
  </si>
  <si>
    <t>North Kesteven</t>
  </si>
  <si>
    <t>E2534</t>
  </si>
  <si>
    <t>E2004</t>
  </si>
  <si>
    <t>North Norfolk</t>
  </si>
  <si>
    <t>E2635</t>
  </si>
  <si>
    <t>E0104</t>
  </si>
  <si>
    <t>North Tyneside</t>
  </si>
  <si>
    <t>E4503</t>
  </si>
  <si>
    <t>North Warwickshire</t>
  </si>
  <si>
    <t>E3731</t>
  </si>
  <si>
    <t>North West Leicestershire</t>
  </si>
  <si>
    <t>E2437</t>
  </si>
  <si>
    <t>Northampton</t>
  </si>
  <si>
    <t>E2835</t>
  </si>
  <si>
    <t>Norwich</t>
  </si>
  <si>
    <t>E2636</t>
  </si>
  <si>
    <t>E3001</t>
  </si>
  <si>
    <t>E3732</t>
  </si>
  <si>
    <t>E2438</t>
  </si>
  <si>
    <t>Oldham</t>
  </si>
  <si>
    <t>E4204</t>
  </si>
  <si>
    <t>Oxford</t>
  </si>
  <si>
    <t>E3132</t>
  </si>
  <si>
    <t>Pendle</t>
  </si>
  <si>
    <t>E2338</t>
  </si>
  <si>
    <t>E0501</t>
  </si>
  <si>
    <t>E1101</t>
  </si>
  <si>
    <t>E1201</t>
  </si>
  <si>
    <t>E1701</t>
  </si>
  <si>
    <t>Preston</t>
  </si>
  <si>
    <t>E2339</t>
  </si>
  <si>
    <t>Purbeck</t>
  </si>
  <si>
    <t>E1236</t>
  </si>
  <si>
    <t>E0303</t>
  </si>
  <si>
    <t>Redbridge</t>
  </si>
  <si>
    <t>E5046</t>
  </si>
  <si>
    <t>E0703</t>
  </si>
  <si>
    <t>Redditch</t>
  </si>
  <si>
    <t>E1835</t>
  </si>
  <si>
    <t>E3635</t>
  </si>
  <si>
    <t>Ribble Valley</t>
  </si>
  <si>
    <t>E2340</t>
  </si>
  <si>
    <t>Richmond upon Thames</t>
  </si>
  <si>
    <t>E5047</t>
  </si>
  <si>
    <t>Richmondshire</t>
  </si>
  <si>
    <t>E2734</t>
  </si>
  <si>
    <t>Rochdale</t>
  </si>
  <si>
    <t>E4205</t>
  </si>
  <si>
    <t>Rochford</t>
  </si>
  <si>
    <t>E1540</t>
  </si>
  <si>
    <t>Rossendale</t>
  </si>
  <si>
    <t>E2341</t>
  </si>
  <si>
    <t>Rother</t>
  </si>
  <si>
    <t>E1436</t>
  </si>
  <si>
    <t>Rotherham</t>
  </si>
  <si>
    <t>E4403</t>
  </si>
  <si>
    <t>Rugby</t>
  </si>
  <si>
    <t>E3733</t>
  </si>
  <si>
    <t>Runnymede</t>
  </si>
  <si>
    <t>E3636</t>
  </si>
  <si>
    <t>Rushcliffe</t>
  </si>
  <si>
    <t>E3038</t>
  </si>
  <si>
    <t>Rushmoor</t>
  </si>
  <si>
    <t>E1740</t>
  </si>
  <si>
    <t>E2402</t>
  </si>
  <si>
    <t>Ryedale</t>
  </si>
  <si>
    <t>E2755</t>
  </si>
  <si>
    <t>Salford</t>
  </si>
  <si>
    <t>E4206</t>
  </si>
  <si>
    <t>Sandwell</t>
  </si>
  <si>
    <t>E4604</t>
  </si>
  <si>
    <t>Scarborough</t>
  </si>
  <si>
    <t>E2736</t>
  </si>
  <si>
    <t>Sedgemoor</t>
  </si>
  <si>
    <t>E3332</t>
  </si>
  <si>
    <t>Sefton</t>
  </si>
  <si>
    <t>E4304</t>
  </si>
  <si>
    <t>Selby</t>
  </si>
  <si>
    <t>E2757</t>
  </si>
  <si>
    <t>Sevenoaks</t>
  </si>
  <si>
    <t>E2239</t>
  </si>
  <si>
    <t>Sheffield</t>
  </si>
  <si>
    <t>E4404</t>
  </si>
  <si>
    <t>Shepway</t>
  </si>
  <si>
    <t>E2240</t>
  </si>
  <si>
    <t>E0304</t>
  </si>
  <si>
    <t>Solihull</t>
  </si>
  <si>
    <t>E4605</t>
  </si>
  <si>
    <t>South Bucks</t>
  </si>
  <si>
    <t>E0434</t>
  </si>
  <si>
    <t>South Cambridgeshire</t>
  </si>
  <si>
    <t>E0536</t>
  </si>
  <si>
    <t>South Derbyshire</t>
  </si>
  <si>
    <t>E1039</t>
  </si>
  <si>
    <t>E0103</t>
  </si>
  <si>
    <t>South Hams</t>
  </si>
  <si>
    <t>E1136</t>
  </si>
  <si>
    <t>South Holland</t>
  </si>
  <si>
    <t>E2535</t>
  </si>
  <si>
    <t>South Kesteven</t>
  </si>
  <si>
    <t>E2536</t>
  </si>
  <si>
    <t>South Lakeland</t>
  </si>
  <si>
    <t>E0936</t>
  </si>
  <si>
    <t>South Norfolk</t>
  </si>
  <si>
    <t>E2637</t>
  </si>
  <si>
    <t>South Northamptonshire</t>
  </si>
  <si>
    <t>E2836</t>
  </si>
  <si>
    <t>South Oxfordshire</t>
  </si>
  <si>
    <t>E3133</t>
  </si>
  <si>
    <t>South Ribble</t>
  </si>
  <si>
    <t>E2342</t>
  </si>
  <si>
    <t>South Somerset</t>
  </si>
  <si>
    <t>E3334</t>
  </si>
  <si>
    <t>South Staffordshire</t>
  </si>
  <si>
    <t>E3435</t>
  </si>
  <si>
    <t>South Tyneside</t>
  </si>
  <si>
    <t>E4504</t>
  </si>
  <si>
    <t>E1702</t>
  </si>
  <si>
    <t>E1501</t>
  </si>
  <si>
    <t>Southwark</t>
  </si>
  <si>
    <t>E5019</t>
  </si>
  <si>
    <t>Spelthorne</t>
  </si>
  <si>
    <t>E3637</t>
  </si>
  <si>
    <t>St Albans</t>
  </si>
  <si>
    <t>E1936</t>
  </si>
  <si>
    <t>St Edmundsbury</t>
  </si>
  <si>
    <t>E3535</t>
  </si>
  <si>
    <t>St Helens</t>
  </si>
  <si>
    <t>E4303</t>
  </si>
  <si>
    <t>Stafford</t>
  </si>
  <si>
    <t>E3436</t>
  </si>
  <si>
    <t>Staffordshire Moorlands</t>
  </si>
  <si>
    <t>E3437</t>
  </si>
  <si>
    <t>Stevenage</t>
  </si>
  <si>
    <t>E1937</t>
  </si>
  <si>
    <t>Stockport</t>
  </si>
  <si>
    <t>E4207</t>
  </si>
  <si>
    <t>E0704</t>
  </si>
  <si>
    <t>E3401</t>
  </si>
  <si>
    <t>Stratford-on-Avon</t>
  </si>
  <si>
    <t>E3734</t>
  </si>
  <si>
    <t>Stroud</t>
  </si>
  <si>
    <t>E1635</t>
  </si>
  <si>
    <t>Suffolk Coastal</t>
  </si>
  <si>
    <t>E3536</t>
  </si>
  <si>
    <t>Sunderland</t>
  </si>
  <si>
    <t>E4505</t>
  </si>
  <si>
    <t>Surrey Heath</t>
  </si>
  <si>
    <t>E3638</t>
  </si>
  <si>
    <t>Sutton</t>
  </si>
  <si>
    <t>E5048</t>
  </si>
  <si>
    <t>Swale</t>
  </si>
  <si>
    <t>E2241</t>
  </si>
  <si>
    <t>E3901</t>
  </si>
  <si>
    <t>Tameside</t>
  </si>
  <si>
    <t>E4208</t>
  </si>
  <si>
    <t>Tamworth</t>
  </si>
  <si>
    <t>E3439</t>
  </si>
  <si>
    <t>Tandridge</t>
  </si>
  <si>
    <t>E3639</t>
  </si>
  <si>
    <t>Taunton Deane</t>
  </si>
  <si>
    <t>E3333</t>
  </si>
  <si>
    <t>Teignbridge</t>
  </si>
  <si>
    <t>E1137</t>
  </si>
  <si>
    <t>E3201</t>
  </si>
  <si>
    <t>Tendring</t>
  </si>
  <si>
    <t>E1542</t>
  </si>
  <si>
    <t>Test Valley</t>
  </si>
  <si>
    <t>E1742</t>
  </si>
  <si>
    <t>Tewkesbury</t>
  </si>
  <si>
    <t>E1636</t>
  </si>
  <si>
    <t>Thanet</t>
  </si>
  <si>
    <t>E2242</t>
  </si>
  <si>
    <t>Three Rivers</t>
  </si>
  <si>
    <t>E1938</t>
  </si>
  <si>
    <t>E1502</t>
  </si>
  <si>
    <t>E2243</t>
  </si>
  <si>
    <t>E1102</t>
  </si>
  <si>
    <t>Torridge</t>
  </si>
  <si>
    <t>E1139</t>
  </si>
  <si>
    <t>Tower Hamlets</t>
  </si>
  <si>
    <t>E5020</t>
  </si>
  <si>
    <t>Trafford</t>
  </si>
  <si>
    <t>E4209</t>
  </si>
  <si>
    <t>Tunbridge Wells</t>
  </si>
  <si>
    <t>E2244</t>
  </si>
  <si>
    <t>Uttlesford</t>
  </si>
  <si>
    <t>E1544</t>
  </si>
  <si>
    <t>Vale of White Horse</t>
  </si>
  <si>
    <t>E3134</t>
  </si>
  <si>
    <t>Wakefield</t>
  </si>
  <si>
    <t>E4705</t>
  </si>
  <si>
    <t>Walsall</t>
  </si>
  <si>
    <t>E4606</t>
  </si>
  <si>
    <t>Waltham Forest</t>
  </si>
  <si>
    <t>E5049</t>
  </si>
  <si>
    <t>Wandsworth</t>
  </si>
  <si>
    <t>E5021</t>
  </si>
  <si>
    <t>E0602</t>
  </si>
  <si>
    <t>Warwick</t>
  </si>
  <si>
    <t>E3735</t>
  </si>
  <si>
    <t>Watford</t>
  </si>
  <si>
    <t>E1939</t>
  </si>
  <si>
    <t>Waveney</t>
  </si>
  <si>
    <t>E3537</t>
  </si>
  <si>
    <t>Waverley</t>
  </si>
  <si>
    <t>E3640</t>
  </si>
  <si>
    <t>Wealden</t>
  </si>
  <si>
    <t>E1437</t>
  </si>
  <si>
    <t>Wellingborough</t>
  </si>
  <si>
    <t>E2837</t>
  </si>
  <si>
    <t>Welwyn Hatfield</t>
  </si>
  <si>
    <t>E1940</t>
  </si>
  <si>
    <t>E0302</t>
  </si>
  <si>
    <t>West Devon</t>
  </si>
  <si>
    <t>E1140</t>
  </si>
  <si>
    <t>West Dorset</t>
  </si>
  <si>
    <t>E1237</t>
  </si>
  <si>
    <t>West Lancashire</t>
  </si>
  <si>
    <t>E2343</t>
  </si>
  <si>
    <t>West Lindsey</t>
  </si>
  <si>
    <t>E2537</t>
  </si>
  <si>
    <t>West Oxfordshire</t>
  </si>
  <si>
    <t>E3135</t>
  </si>
  <si>
    <t>West Somerset</t>
  </si>
  <si>
    <t>E3335</t>
  </si>
  <si>
    <t>Westminster</t>
  </si>
  <si>
    <t>E5022</t>
  </si>
  <si>
    <t>E1238</t>
  </si>
  <si>
    <t>Wigan</t>
  </si>
  <si>
    <t>E4210</t>
  </si>
  <si>
    <t>Winchester</t>
  </si>
  <si>
    <t>E1743</t>
  </si>
  <si>
    <t>E0305</t>
  </si>
  <si>
    <t>Wirral</t>
  </si>
  <si>
    <t>E4305</t>
  </si>
  <si>
    <t>Woking</t>
  </si>
  <si>
    <t>E3641</t>
  </si>
  <si>
    <t>E0306</t>
  </si>
  <si>
    <t>Wolverhampton</t>
  </si>
  <si>
    <t>E4607</t>
  </si>
  <si>
    <t>Worcester</t>
  </si>
  <si>
    <t>E1837</t>
  </si>
  <si>
    <t>Worthing</t>
  </si>
  <si>
    <t>E3837</t>
  </si>
  <si>
    <t>Wychavon</t>
  </si>
  <si>
    <t>E1838</t>
  </si>
  <si>
    <t>Wycombe</t>
  </si>
  <si>
    <t>E0435</t>
  </si>
  <si>
    <t>Wyre</t>
  </si>
  <si>
    <t>E2344</t>
  </si>
  <si>
    <t>Wyre Forest</t>
  </si>
  <si>
    <t>E1839</t>
  </si>
  <si>
    <t>E2701</t>
  </si>
  <si>
    <t>Central Bedfordshire UA</t>
  </si>
  <si>
    <t>Cheshire East UA</t>
  </si>
  <si>
    <t>Cheshire West and Chester UA</t>
  </si>
  <si>
    <t>Cornwall UA</t>
  </si>
  <si>
    <t>Northumberland UA</t>
  </si>
  <si>
    <t>Shropshire UA</t>
  </si>
  <si>
    <t>Wiltshire UA</t>
  </si>
  <si>
    <t>E0202</t>
  </si>
  <si>
    <t>E0203</t>
  </si>
  <si>
    <t>E0603</t>
  </si>
  <si>
    <t>E0604</t>
  </si>
  <si>
    <t>E0801</t>
  </si>
  <si>
    <t>E1302</t>
  </si>
  <si>
    <t>E2901</t>
  </si>
  <si>
    <t>E3202</t>
  </si>
  <si>
    <t>E3902</t>
  </si>
  <si>
    <t>Council Tax</t>
  </si>
  <si>
    <t>Non-Domestic Rates</t>
  </si>
  <si>
    <t>Barking and Dagenham</t>
  </si>
  <si>
    <t>Bath &amp; North East Somerset</t>
  </si>
  <si>
    <t>Bedford</t>
  </si>
  <si>
    <t>Blackburn with Darwen</t>
  </si>
  <si>
    <t>Blackpool</t>
  </si>
  <si>
    <t>Bournemouth</t>
  </si>
  <si>
    <t>Bracknell Forest</t>
  </si>
  <si>
    <t>Brighton &amp; Hove</t>
  </si>
  <si>
    <t>Bristol</t>
  </si>
  <si>
    <t>Darlington</t>
  </si>
  <si>
    <t>Derby</t>
  </si>
  <si>
    <t>Durham</t>
  </si>
  <si>
    <t>East Riding of Yorkshire</t>
  </si>
  <si>
    <t>Halton</t>
  </si>
  <si>
    <t>Hammersmith and Fulham</t>
  </si>
  <si>
    <t>Hartlepool</t>
  </si>
  <si>
    <t>Herefordshire</t>
  </si>
  <si>
    <t>Hinckley and Bosworth</t>
  </si>
  <si>
    <t>E0551</t>
  </si>
  <si>
    <t>Isle of Wight Council</t>
  </si>
  <si>
    <t>Kensington and Chelsea</t>
  </si>
  <si>
    <t>Kings Lynn and West Norfolk</t>
  </si>
  <si>
    <t>Kingston upon Hull</t>
  </si>
  <si>
    <t>Leicester</t>
  </si>
  <si>
    <t>Luton</t>
  </si>
  <si>
    <t>Medway</t>
  </si>
  <si>
    <t>Middlesbrough</t>
  </si>
  <si>
    <t>Milton Keynes</t>
  </si>
  <si>
    <t>Newark and Sherwood</t>
  </si>
  <si>
    <t>North East Lincolnshire</t>
  </si>
  <si>
    <t>North Lincolnshire</t>
  </si>
  <si>
    <t>North Somerset</t>
  </si>
  <si>
    <t>Nottingham</t>
  </si>
  <si>
    <t>Nuneaton and Bedworth</t>
  </si>
  <si>
    <t>Oadby and Wigston</t>
  </si>
  <si>
    <t>Peterborough</t>
  </si>
  <si>
    <t>Plymouth</t>
  </si>
  <si>
    <t>Poole</t>
  </si>
  <si>
    <t>Portsmouth</t>
  </si>
  <si>
    <t>Reading</t>
  </si>
  <si>
    <t>Redcar and Cleveland</t>
  </si>
  <si>
    <t>Reigate and Banstead</t>
  </si>
  <si>
    <t>Rutland</t>
  </si>
  <si>
    <t>Slough</t>
  </si>
  <si>
    <t>South Gloucestershire</t>
  </si>
  <si>
    <t>Southampton</t>
  </si>
  <si>
    <t>Southend-on-Sea</t>
  </si>
  <si>
    <t>Stockton-on-Tees</t>
  </si>
  <si>
    <t>Stoke-on-Trent</t>
  </si>
  <si>
    <t>Swindon</t>
  </si>
  <si>
    <t>Telford and the Wrekin</t>
  </si>
  <si>
    <t>Thurrock</t>
  </si>
  <si>
    <t>Tonbridge and Malling</t>
  </si>
  <si>
    <t>Torbay</t>
  </si>
  <si>
    <t>Warrington</t>
  </si>
  <si>
    <t>West Berkshire</t>
  </si>
  <si>
    <t>Weymouth and Portland</t>
  </si>
  <si>
    <t>Windsor and Maidenhead</t>
  </si>
  <si>
    <t>Wokingham</t>
  </si>
  <si>
    <t>York</t>
  </si>
  <si>
    <t>Inner London</t>
  </si>
  <si>
    <t>Outer London</t>
  </si>
  <si>
    <t>All London</t>
  </si>
  <si>
    <t>Shire Districts</t>
  </si>
  <si>
    <t>All England</t>
  </si>
  <si>
    <t>collectable debit</t>
  </si>
  <si>
    <t>as a % of net</t>
  </si>
  <si>
    <t/>
  </si>
  <si>
    <t>£000s</t>
  </si>
  <si>
    <t>Unitary Authority</t>
  </si>
  <si>
    <t>Shire District</t>
  </si>
  <si>
    <t>Metropolitan</t>
  </si>
  <si>
    <t>Local Authority :</t>
  </si>
  <si>
    <t>Class :</t>
  </si>
  <si>
    <t>Amount</t>
  </si>
  <si>
    <t xml:space="preserve">Amount collected </t>
  </si>
  <si>
    <t>collected by</t>
  </si>
  <si>
    <t>Estimate of</t>
  </si>
  <si>
    <t>as a % of amount</t>
  </si>
  <si>
    <t>collectable</t>
  </si>
  <si>
    <t xml:space="preserve"> collectable</t>
  </si>
  <si>
    <t>amount</t>
  </si>
  <si>
    <t>in the year*</t>
  </si>
  <si>
    <t>* Also known as the Net Collectable Debit</t>
  </si>
  <si>
    <t>Region</t>
  </si>
  <si>
    <t>2014-15</t>
  </si>
  <si>
    <t xml:space="preserve"> 31 March 2015</t>
  </si>
  <si>
    <t>by 31 March 2015</t>
  </si>
  <si>
    <t>SE</t>
  </si>
  <si>
    <t>NW</t>
  </si>
  <si>
    <t>EM</t>
  </si>
  <si>
    <t>E</t>
  </si>
  <si>
    <t>L</t>
  </si>
  <si>
    <t>YH</t>
  </si>
  <si>
    <t>SW</t>
  </si>
  <si>
    <t>WM</t>
  </si>
  <si>
    <t>NE</t>
  </si>
  <si>
    <t>London</t>
  </si>
  <si>
    <t>Yorkshire &amp; the Humber</t>
  </si>
  <si>
    <t>East</t>
  </si>
  <si>
    <t>North East</t>
  </si>
  <si>
    <t>North West</t>
  </si>
  <si>
    <t>East Midlands</t>
  </si>
  <si>
    <t>West Midlands</t>
  </si>
  <si>
    <t>South East</t>
  </si>
  <si>
    <t>South West</t>
  </si>
  <si>
    <t>Non-domestic rates</t>
  </si>
  <si>
    <t>2015-16</t>
  </si>
  <si>
    <t xml:space="preserve"> 31 March 2016</t>
  </si>
  <si>
    <t>by 31 March 2016</t>
  </si>
  <si>
    <r>
      <rPr>
        <sz val="14"/>
        <color theme="0"/>
        <rFont val="Arial"/>
        <family val="2"/>
      </rPr>
      <t xml:space="preserve">Table 6 </t>
    </r>
    <r>
      <rPr>
        <b/>
        <sz val="14"/>
        <color theme="0"/>
        <rFont val="Arial"/>
        <family val="2"/>
      </rPr>
      <t>: Council tax and non-domestic rates : collection amounts and rates - England : 2014-15 and 2015-16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</si>
</sst>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&quot;£&quot;#,##0"/>
    <numFmt numFmtId="166" formatCode="0.0"/>
    <numFmt numFmtId="167" formatCode="#,##0.0"/>
    <numFmt numFmtId="168" formatCode="_-* #,##0_-;\-* #,##0_-;_-* &quot;-&quot;??_-;_-@_-"/>
    <numFmt numFmtId="169" formatCode="_-* #,##0.0_-;\-* #,##0.0_-;_-* &quot;-&quot;??_-;_-@_-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9"/>
      <color indexed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b/>
      <u/>
      <sz val="18"/>
      <name val="Arial"/>
      <family val="2"/>
    </font>
    <font>
      <u/>
      <sz val="14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6"/>
      <name val="Arial"/>
      <family val="2"/>
    </font>
    <font>
      <sz val="16"/>
      <color indexed="9"/>
      <name val="Arial"/>
      <family val="2"/>
    </font>
    <font>
      <u/>
      <sz val="18"/>
      <name val="Arial"/>
      <family val="2"/>
    </font>
    <font>
      <sz val="14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00008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3" fillId="3" borderId="0" xfId="3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4" fillId="4" borderId="7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Continuous"/>
    </xf>
    <xf numFmtId="0" fontId="8" fillId="0" borderId="3" xfId="0" applyFont="1" applyFill="1" applyBorder="1" applyAlignment="1">
      <alignment horizontal="left"/>
    </xf>
    <xf numFmtId="0" fontId="0" fillId="0" borderId="3" xfId="0" applyFill="1" applyBorder="1" applyAlignment="1"/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14" xfId="0" applyFill="1" applyBorder="1"/>
    <xf numFmtId="0" fontId="0" fillId="0" borderId="0" xfId="0" applyBorder="1" applyAlignment="1">
      <alignment vertical="center" wrapText="1"/>
    </xf>
    <xf numFmtId="0" fontId="0" fillId="0" borderId="14" xfId="0" applyBorder="1"/>
    <xf numFmtId="0" fontId="7" fillId="0" borderId="0" xfId="0" applyFont="1" applyBorder="1" applyAlignment="1">
      <alignment vertical="center" wrapText="1"/>
    </xf>
    <xf numFmtId="0" fontId="4" fillId="4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3" fillId="0" borderId="0" xfId="0" applyNumberFormat="1" applyFont="1" applyFill="1" applyBorder="1"/>
    <xf numFmtId="0" fontId="4" fillId="4" borderId="5" xfId="0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169" fontId="6" fillId="0" borderId="0" xfId="1" applyNumberFormat="1" applyFont="1" applyBorder="1" applyAlignment="1">
      <alignment horizontal="right"/>
    </xf>
    <xf numFmtId="166" fontId="6" fillId="0" borderId="0" xfId="1" applyNumberFormat="1" applyFont="1" applyBorder="1" applyAlignment="1">
      <alignment horizontal="right"/>
    </xf>
    <xf numFmtId="168" fontId="6" fillId="0" borderId="0" xfId="1" applyNumberFormat="1" applyFont="1" applyBorder="1" applyAlignment="1" applyProtection="1">
      <alignment horizontal="right"/>
    </xf>
    <xf numFmtId="168" fontId="6" fillId="0" borderId="15" xfId="1" applyNumberFormat="1" applyFont="1" applyBorder="1" applyAlignment="1" applyProtection="1">
      <alignment horizontal="right"/>
    </xf>
    <xf numFmtId="169" fontId="6" fillId="0" borderId="15" xfId="1" applyNumberFormat="1" applyFont="1" applyBorder="1" applyAlignment="1" applyProtection="1">
      <alignment horizontal="right"/>
    </xf>
    <xf numFmtId="169" fontId="6" fillId="0" borderId="15" xfId="1" applyNumberFormat="1" applyFont="1" applyBorder="1" applyAlignment="1">
      <alignment horizontal="right"/>
    </xf>
    <xf numFmtId="3" fontId="3" fillId="5" borderId="0" xfId="0" applyNumberFormat="1" applyFont="1" applyFill="1" applyBorder="1"/>
    <xf numFmtId="0" fontId="0" fillId="5" borderId="0" xfId="0" applyFill="1" applyBorder="1"/>
    <xf numFmtId="168" fontId="4" fillId="0" borderId="0" xfId="1" applyNumberFormat="1" applyFont="1" applyBorder="1" applyAlignment="1" applyProtection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3" xfId="0" applyBorder="1"/>
    <xf numFmtId="0" fontId="0" fillId="0" borderId="14" xfId="0" applyFill="1" applyBorder="1" applyAlignment="1" applyProtection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0" fontId="2" fillId="0" borderId="15" xfId="0" applyFont="1" applyBorder="1" applyAlignment="1">
      <alignment horizontal="center" vertical="center"/>
    </xf>
    <xf numFmtId="169" fontId="6" fillId="0" borderId="0" xfId="1" applyNumberFormat="1" applyFont="1" applyBorder="1"/>
    <xf numFmtId="0" fontId="0" fillId="0" borderId="16" xfId="0" applyBorder="1"/>
    <xf numFmtId="3" fontId="5" fillId="0" borderId="15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7" fontId="5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" fontId="2" fillId="0" borderId="15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Fill="1" applyBorder="1"/>
    <xf numFmtId="165" fontId="2" fillId="0" borderId="15" xfId="0" applyNumberFormat="1" applyFont="1" applyFill="1" applyBorder="1" applyAlignment="1" applyProtection="1">
      <alignment horizontal="right"/>
    </xf>
    <xf numFmtId="0" fontId="2" fillId="0" borderId="15" xfId="0" applyFont="1" applyBorder="1" applyAlignment="1">
      <alignment horizont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0" fillId="0" borderId="12" xfId="0" applyBorder="1" applyAlignment="1"/>
    <xf numFmtId="0" fontId="0" fillId="0" borderId="13" xfId="0" applyFill="1" applyBorder="1" applyAlignment="1" applyProtection="1">
      <alignment vertical="center"/>
    </xf>
    <xf numFmtId="0" fontId="15" fillId="0" borderId="0" xfId="0" applyFont="1" applyBorder="1" applyAlignment="1">
      <alignment horizontal="right" vertical="center"/>
    </xf>
    <xf numFmtId="0" fontId="16" fillId="0" borderId="11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2" applyFont="1" applyFill="1" applyBorder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/>
    <xf numFmtId="0" fontId="12" fillId="0" borderId="15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Continuous"/>
      <protection locked="0"/>
    </xf>
    <xf numFmtId="0" fontId="3" fillId="0" borderId="15" xfId="0" quotePrefix="1" applyFont="1" applyFill="1" applyBorder="1" applyAlignment="1" applyProtection="1">
      <alignment horizontal="centerContinuous"/>
      <protection locked="0"/>
    </xf>
    <xf numFmtId="0" fontId="3" fillId="0" borderId="15" xfId="0" applyFont="1" applyFill="1" applyBorder="1" applyAlignment="1" applyProtection="1">
      <alignment horizontal="centerContinuous"/>
      <protection locked="0"/>
    </xf>
    <xf numFmtId="0" fontId="3" fillId="0" borderId="17" xfId="0" applyFont="1" applyFill="1" applyBorder="1" applyAlignment="1" applyProtection="1">
      <alignment horizontal="centerContinuous"/>
      <protection locked="0"/>
    </xf>
    <xf numFmtId="0" fontId="4" fillId="4" borderId="19" xfId="0" applyFont="1" applyFill="1" applyBorder="1" applyAlignment="1">
      <alignment horizontal="center"/>
    </xf>
    <xf numFmtId="0" fontId="4" fillId="2" borderId="5" xfId="0" applyFont="1" applyFill="1" applyBorder="1"/>
    <xf numFmtId="0" fontId="4" fillId="0" borderId="0" xfId="0" applyFont="1" applyFill="1" applyBorder="1"/>
    <xf numFmtId="0" fontId="6" fillId="0" borderId="0" xfId="0" applyFont="1" applyBorder="1" applyAlignment="1">
      <alignment vertical="center" wrapText="1"/>
    </xf>
    <xf numFmtId="0" fontId="6" fillId="0" borderId="14" xfId="0" applyFont="1" applyFill="1" applyBorder="1" applyAlignment="1" applyProtection="1">
      <alignment vertical="center"/>
    </xf>
    <xf numFmtId="0" fontId="6" fillId="0" borderId="0" xfId="0" applyFont="1" applyAlignment="1"/>
    <xf numFmtId="169" fontId="6" fillId="0" borderId="0" xfId="1" applyNumberFormat="1" applyFont="1" applyBorder="1" applyAlignment="1" applyProtection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/>
    </xf>
    <xf numFmtId="169" fontId="2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/>
    <xf numFmtId="0" fontId="0" fillId="0" borderId="0" xfId="0" applyAlignment="1">
      <alignment vertical="center"/>
    </xf>
    <xf numFmtId="3" fontId="6" fillId="0" borderId="0" xfId="0" applyNumberFormat="1" applyFont="1" applyFill="1" applyBorder="1" applyAlignment="1">
      <alignment horizontal="right" vertical="center" indent="1"/>
    </xf>
    <xf numFmtId="3" fontId="2" fillId="0" borderId="0" xfId="0" quotePrefix="1" applyNumberFormat="1" applyFont="1" applyFill="1" applyBorder="1" applyAlignment="1" applyProtection="1">
      <alignment horizontal="right" vertical="center" indent="1"/>
    </xf>
    <xf numFmtId="0" fontId="8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8" fillId="0" borderId="0" xfId="0" applyFont="1" applyBorder="1"/>
    <xf numFmtId="168" fontId="4" fillId="0" borderId="2" xfId="1" applyNumberFormat="1" applyFont="1" applyBorder="1" applyAlignment="1" applyProtection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8" fontId="4" fillId="0" borderId="7" xfId="1" applyNumberFormat="1" applyFont="1" applyBorder="1" applyAlignment="1" applyProtection="1">
      <alignment horizontal="right"/>
    </xf>
    <xf numFmtId="168" fontId="4" fillId="0" borderId="1" xfId="1" applyNumberFormat="1" applyFont="1" applyBorder="1" applyAlignment="1" applyProtection="1">
      <alignment horizontal="right"/>
    </xf>
    <xf numFmtId="169" fontId="4" fillId="0" borderId="19" xfId="1" applyNumberFormat="1" applyFont="1" applyBorder="1" applyAlignment="1" applyProtection="1">
      <alignment horizontal="right"/>
    </xf>
    <xf numFmtId="169" fontId="4" fillId="0" borderId="8" xfId="1" applyNumberFormat="1" applyFont="1" applyBorder="1" applyAlignment="1" applyProtection="1">
      <alignment horizontal="center"/>
    </xf>
    <xf numFmtId="169" fontId="4" fillId="0" borderId="19" xfId="1" applyNumberFormat="1" applyFont="1" applyBorder="1" applyAlignment="1" applyProtection="1">
      <alignment horizontal="center"/>
    </xf>
    <xf numFmtId="169" fontId="4" fillId="0" borderId="19" xfId="1" applyNumberFormat="1" applyFont="1" applyBorder="1" applyAlignment="1">
      <alignment horizontal="center"/>
    </xf>
    <xf numFmtId="166" fontId="4" fillId="0" borderId="19" xfId="1" applyNumberFormat="1" applyFont="1" applyBorder="1" applyAlignment="1" applyProtection="1">
      <alignment horizontal="center"/>
    </xf>
    <xf numFmtId="0" fontId="0" fillId="5" borderId="0" xfId="0" applyFill="1"/>
    <xf numFmtId="0" fontId="0" fillId="5" borderId="2" xfId="0" applyFill="1" applyBorder="1" applyAlignment="1">
      <alignment horizontal="right" wrapText="1"/>
    </xf>
    <xf numFmtId="0" fontId="0" fillId="5" borderId="0" xfId="0" applyFill="1" applyBorder="1" applyAlignment="1">
      <alignment horizontal="right" wrapText="1"/>
    </xf>
    <xf numFmtId="0" fontId="0" fillId="5" borderId="0" xfId="0" applyFill="1" applyBorder="1" applyAlignment="1">
      <alignment horizontal="center" wrapText="1"/>
    </xf>
    <xf numFmtId="166" fontId="0" fillId="5" borderId="0" xfId="0" applyNumberFormat="1" applyFill="1" applyBorder="1" applyAlignment="1">
      <alignment horizontal="right" wrapText="1"/>
    </xf>
    <xf numFmtId="0" fontId="0" fillId="5" borderId="19" xfId="0" applyFill="1" applyBorder="1" applyAlignment="1">
      <alignment horizontal="center" wrapText="1"/>
    </xf>
    <xf numFmtId="0" fontId="0" fillId="5" borderId="0" xfId="0" applyFill="1" applyAlignment="1">
      <alignment horizontal="right" wrapText="1"/>
    </xf>
    <xf numFmtId="166" fontId="0" fillId="5" borderId="0" xfId="0" applyNumberForma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3" fontId="21" fillId="9" borderId="7" xfId="0" applyNumberFormat="1" applyFont="1" applyFill="1" applyBorder="1" applyAlignment="1" applyProtection="1">
      <alignment horizontal="left" vertical="center" wrapText="1"/>
    </xf>
    <xf numFmtId="3" fontId="21" fillId="9" borderId="1" xfId="0" applyNumberFormat="1" applyFont="1" applyFill="1" applyBorder="1" applyAlignment="1" applyProtection="1">
      <alignment horizontal="left" vertical="center" wrapText="1"/>
    </xf>
    <xf numFmtId="3" fontId="21" fillId="9" borderId="8" xfId="0" applyNumberFormat="1" applyFont="1" applyFill="1" applyBorder="1" applyAlignment="1" applyProtection="1">
      <alignment horizontal="left" vertical="center" wrapText="1"/>
    </xf>
    <xf numFmtId="0" fontId="14" fillId="9" borderId="2" xfId="0" quotePrefix="1" applyFont="1" applyFill="1" applyBorder="1" applyAlignment="1">
      <alignment horizontal="left"/>
    </xf>
    <xf numFmtId="0" fontId="14" fillId="9" borderId="0" xfId="0" quotePrefix="1" applyFont="1" applyFill="1" applyBorder="1" applyAlignment="1">
      <alignment horizontal="right"/>
    </xf>
    <xf numFmtId="0" fontId="14" fillId="9" borderId="9" xfId="0" quotePrefix="1" applyFont="1" applyFill="1" applyBorder="1" applyAlignment="1">
      <alignment horizontal="left"/>
    </xf>
    <xf numFmtId="0" fontId="14" fillId="9" borderId="18" xfId="0" quotePrefix="1" applyFont="1" applyFill="1" applyBorder="1" applyAlignment="1">
      <alignment horizontal="left"/>
    </xf>
    <xf numFmtId="0" fontId="21" fillId="9" borderId="18" xfId="0" applyFont="1" applyFill="1" applyBorder="1" applyAlignment="1">
      <alignment horizontal="center"/>
    </xf>
    <xf numFmtId="3" fontId="14" fillId="9" borderId="18" xfId="0" applyNumberFormat="1" applyFont="1" applyFill="1" applyBorder="1" applyAlignment="1" applyProtection="1">
      <alignment horizontal="center" vertical="center" wrapText="1"/>
    </xf>
    <xf numFmtId="0" fontId="20" fillId="9" borderId="18" xfId="0" applyFont="1" applyFill="1" applyBorder="1" applyAlignment="1">
      <alignment horizontal="left" wrapText="1"/>
    </xf>
    <xf numFmtId="0" fontId="20" fillId="9" borderId="18" xfId="0" applyFont="1" applyFill="1" applyBorder="1"/>
    <xf numFmtId="0" fontId="20" fillId="9" borderId="10" xfId="0" applyFont="1" applyFill="1" applyBorder="1" applyAlignment="1">
      <alignment horizontal="left" wrapText="1"/>
    </xf>
    <xf numFmtId="0" fontId="0" fillId="5" borderId="6" xfId="0" applyFill="1" applyBorder="1" applyAlignment="1">
      <alignment horizontal="right" wrapText="1"/>
    </xf>
    <xf numFmtId="0" fontId="1" fillId="5" borderId="0" xfId="0" applyFont="1" applyFill="1"/>
    <xf numFmtId="168" fontId="1" fillId="0" borderId="0" xfId="1" applyNumberFormat="1" applyFont="1" applyBorder="1" applyAlignment="1" applyProtection="1">
      <alignment horizontal="right"/>
    </xf>
    <xf numFmtId="169" fontId="1" fillId="0" borderId="19" xfId="1" applyNumberFormat="1" applyFont="1" applyBorder="1" applyAlignment="1" applyProtection="1">
      <alignment horizontal="right"/>
    </xf>
    <xf numFmtId="169" fontId="1" fillId="0" borderId="19" xfId="1" applyNumberFormat="1" applyFont="1" applyBorder="1" applyAlignment="1" applyProtection="1">
      <alignment horizontal="center"/>
    </xf>
    <xf numFmtId="3" fontId="1" fillId="6" borderId="0" xfId="1" applyNumberFormat="1" applyFont="1" applyFill="1" applyBorder="1" applyAlignment="1">
      <alignment horizontal="right" vertical="center"/>
    </xf>
    <xf numFmtId="0" fontId="4" fillId="11" borderId="5" xfId="0" applyFont="1" applyFill="1" applyBorder="1"/>
    <xf numFmtId="0" fontId="3" fillId="0" borderId="0" xfId="0" applyFont="1" applyAlignment="1">
      <alignment horizontal="center"/>
    </xf>
    <xf numFmtId="0" fontId="13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3" fontId="0" fillId="0" borderId="7" xfId="0" applyNumberFormat="1" applyBorder="1"/>
    <xf numFmtId="3" fontId="0" fillId="0" borderId="1" xfId="0" applyNumberFormat="1" applyBorder="1"/>
    <xf numFmtId="166" fontId="0" fillId="0" borderId="8" xfId="0" applyNumberFormat="1" applyBorder="1" applyAlignment="1">
      <alignment horizontal="center"/>
    </xf>
    <xf numFmtId="3" fontId="0" fillId="0" borderId="2" xfId="0" applyNumberFormat="1" applyBorder="1"/>
    <xf numFmtId="3" fontId="0" fillId="0" borderId="0" xfId="0" applyNumberFormat="1" applyBorder="1"/>
    <xf numFmtId="166" fontId="0" fillId="0" borderId="19" xfId="0" applyNumberFormat="1" applyBorder="1" applyAlignment="1">
      <alignment horizontal="center"/>
    </xf>
    <xf numFmtId="3" fontId="0" fillId="0" borderId="9" xfId="0" applyNumberFormat="1" applyBorder="1"/>
    <xf numFmtId="3" fontId="0" fillId="0" borderId="18" xfId="0" applyNumberFormat="1" applyBorder="1"/>
    <xf numFmtId="166" fontId="0" fillId="0" borderId="10" xfId="0" applyNumberFormat="1" applyBorder="1" applyAlignment="1">
      <alignment horizontal="center"/>
    </xf>
    <xf numFmtId="3" fontId="1" fillId="6" borderId="7" xfId="1" applyNumberFormat="1" applyFont="1" applyFill="1" applyBorder="1" applyAlignment="1">
      <alignment horizontal="right" vertical="center"/>
    </xf>
    <xf numFmtId="3" fontId="1" fillId="6" borderId="1" xfId="1" applyNumberFormat="1" applyFont="1" applyFill="1" applyBorder="1" applyAlignment="1">
      <alignment horizontal="right" vertical="center"/>
    </xf>
    <xf numFmtId="166" fontId="0" fillId="6" borderId="8" xfId="0" applyNumberFormat="1" applyFill="1" applyBorder="1" applyAlignment="1">
      <alignment horizontal="center"/>
    </xf>
    <xf numFmtId="3" fontId="1" fillId="6" borderId="2" xfId="1" applyNumberFormat="1" applyFont="1" applyFill="1" applyBorder="1" applyAlignment="1">
      <alignment horizontal="right" vertical="center"/>
    </xf>
    <xf numFmtId="166" fontId="0" fillId="6" borderId="19" xfId="0" applyNumberFormat="1" applyFill="1" applyBorder="1" applyAlignment="1">
      <alignment horizontal="center"/>
    </xf>
    <xf numFmtId="3" fontId="1" fillId="6" borderId="9" xfId="1" applyNumberFormat="1" applyFont="1" applyFill="1" applyBorder="1" applyAlignment="1">
      <alignment horizontal="right" vertical="center"/>
    </xf>
    <xf numFmtId="3" fontId="1" fillId="6" borderId="18" xfId="1" applyNumberFormat="1" applyFont="1" applyFill="1" applyBorder="1" applyAlignment="1">
      <alignment horizontal="right" vertical="center"/>
    </xf>
    <xf numFmtId="166" fontId="0" fillId="6" borderId="10" xfId="0" applyNumberFormat="1" applyFill="1" applyBorder="1" applyAlignment="1">
      <alignment horizontal="center"/>
    </xf>
    <xf numFmtId="169" fontId="4" fillId="5" borderId="0" xfId="1" applyNumberFormat="1" applyFont="1" applyFill="1" applyBorder="1" applyAlignment="1" applyProtection="1">
      <alignment horizontal="right"/>
    </xf>
    <xf numFmtId="0" fontId="4" fillId="5" borderId="0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66" fontId="0" fillId="5" borderId="0" xfId="0" applyNumberFormat="1" applyFill="1" applyAlignment="1">
      <alignment horizontal="center"/>
    </xf>
    <xf numFmtId="169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 applyProtection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9" fontId="3" fillId="5" borderId="0" xfId="1" applyNumberFormat="1" applyFont="1" applyFill="1" applyBorder="1" applyAlignment="1">
      <alignment horizontal="right"/>
    </xf>
    <xf numFmtId="169" fontId="3" fillId="5" borderId="5" xfId="1" applyNumberFormat="1" applyFont="1" applyFill="1" applyBorder="1" applyAlignment="1">
      <alignment horizontal="right"/>
    </xf>
    <xf numFmtId="0" fontId="3" fillId="0" borderId="0" xfId="0" applyFont="1"/>
    <xf numFmtId="168" fontId="3" fillId="0" borderId="9" xfId="1" applyNumberFormat="1" applyFont="1" applyBorder="1" applyAlignment="1" applyProtection="1">
      <alignment horizontal="right"/>
    </xf>
    <xf numFmtId="168" fontId="3" fillId="0" borderId="18" xfId="1" applyNumberFormat="1" applyFont="1" applyBorder="1" applyAlignment="1" applyProtection="1">
      <alignment horizontal="right"/>
    </xf>
    <xf numFmtId="169" fontId="3" fillId="0" borderId="10" xfId="1" quotePrefix="1" applyNumberFormat="1" applyFont="1" applyBorder="1" applyAlignment="1" applyProtection="1">
      <alignment horizontal="center"/>
    </xf>
    <xf numFmtId="169" fontId="3" fillId="5" borderId="0" xfId="1" applyNumberFormat="1" applyFont="1" applyFill="1" applyBorder="1" applyAlignment="1" applyProtection="1">
      <alignment horizontal="right"/>
    </xf>
    <xf numFmtId="169" fontId="3" fillId="5" borderId="5" xfId="1" applyNumberFormat="1" applyFont="1" applyFill="1" applyBorder="1" applyAlignment="1" applyProtection="1">
      <alignment horizontal="right"/>
    </xf>
    <xf numFmtId="0" fontId="4" fillId="2" borderId="26" xfId="0" applyFont="1" applyFill="1" applyBorder="1" applyAlignment="1">
      <alignment horizontal="center"/>
    </xf>
    <xf numFmtId="3" fontId="1" fillId="12" borderId="2" xfId="1" applyNumberFormat="1" applyFont="1" applyFill="1" applyBorder="1" applyAlignment="1">
      <alignment horizontal="right" vertical="center"/>
    </xf>
    <xf numFmtId="0" fontId="3" fillId="12" borderId="4" xfId="0" applyFont="1" applyFill="1" applyBorder="1" applyAlignment="1">
      <alignment horizontal="right"/>
    </xf>
    <xf numFmtId="0" fontId="1" fillId="12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right" vertical="center"/>
    </xf>
    <xf numFmtId="0" fontId="3" fillId="12" borderId="5" xfId="0" applyFont="1" applyFill="1" applyBorder="1" applyAlignment="1">
      <alignment horizontal="right"/>
    </xf>
    <xf numFmtId="0" fontId="1" fillId="12" borderId="5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right" vertical="center"/>
    </xf>
    <xf numFmtId="0" fontId="3" fillId="12" borderId="2" xfId="0" applyFont="1" applyFill="1" applyBorder="1" applyAlignment="1">
      <alignment horizontal="right" vertical="center"/>
    </xf>
    <xf numFmtId="3" fontId="3" fillId="12" borderId="9" xfId="0" applyNumberFormat="1" applyFont="1" applyFill="1" applyBorder="1" applyAlignment="1">
      <alignment horizontal="right" vertical="center"/>
    </xf>
    <xf numFmtId="3" fontId="3" fillId="12" borderId="10" xfId="0" applyNumberFormat="1" applyFont="1" applyFill="1" applyBorder="1" applyAlignment="1">
      <alignment horizontal="center"/>
    </xf>
    <xf numFmtId="3" fontId="0" fillId="0" borderId="0" xfId="0" applyNumberFormat="1"/>
    <xf numFmtId="166" fontId="0" fillId="0" borderId="0" xfId="0" applyNumberFormat="1" applyAlignment="1">
      <alignment horizontal="center"/>
    </xf>
    <xf numFmtId="0" fontId="14" fillId="9" borderId="0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3" fontId="3" fillId="12" borderId="18" xfId="0" applyNumberFormat="1" applyFont="1" applyFill="1" applyBorder="1" applyAlignment="1">
      <alignment horizontal="right" vertical="center"/>
    </xf>
    <xf numFmtId="169" fontId="19" fillId="13" borderId="11" xfId="1" applyNumberFormat="1" applyFont="1" applyFill="1" applyBorder="1" applyAlignment="1" applyProtection="1">
      <alignment horizontal="left"/>
    </xf>
    <xf numFmtId="0" fontId="18" fillId="13" borderId="12" xfId="0" applyFont="1" applyFill="1" applyBorder="1" applyAlignment="1">
      <alignment horizontal="left"/>
    </xf>
    <xf numFmtId="0" fontId="18" fillId="13" borderId="13" xfId="0" applyFont="1" applyFill="1" applyBorder="1" applyAlignment="1">
      <alignment horizontal="left"/>
    </xf>
    <xf numFmtId="0" fontId="10" fillId="8" borderId="20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3" fontId="14" fillId="9" borderId="0" xfId="0" applyNumberFormat="1" applyFont="1" applyFill="1" applyBorder="1" applyAlignment="1" applyProtection="1">
      <alignment horizontal="left" vertical="center" wrapText="1"/>
    </xf>
    <xf numFmtId="3" fontId="14" fillId="9" borderId="19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9" fontId="6" fillId="0" borderId="1" xfId="1" applyNumberFormat="1" applyFont="1" applyBorder="1" applyAlignment="1" applyProtection="1">
      <alignment horizontal="right"/>
    </xf>
    <xf numFmtId="169" fontId="6" fillId="0" borderId="0" xfId="1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169" fontId="3" fillId="0" borderId="20" xfId="1" applyNumberFormat="1" applyFont="1" applyBorder="1" applyAlignment="1">
      <alignment horizontal="center"/>
    </xf>
    <xf numFmtId="169" fontId="3" fillId="0" borderId="21" xfId="1" applyNumberFormat="1" applyFont="1" applyBorder="1" applyAlignment="1">
      <alignment horizontal="center"/>
    </xf>
    <xf numFmtId="169" fontId="3" fillId="0" borderId="22" xfId="1" applyNumberFormat="1" applyFont="1" applyBorder="1" applyAlignment="1">
      <alignment horizontal="center"/>
    </xf>
    <xf numFmtId="168" fontId="3" fillId="0" borderId="20" xfId="1" applyNumberFormat="1" applyFont="1" applyBorder="1" applyAlignment="1">
      <alignment horizontal="center"/>
    </xf>
    <xf numFmtId="168" fontId="3" fillId="0" borderId="21" xfId="1" applyNumberFormat="1" applyFont="1" applyBorder="1" applyAlignment="1">
      <alignment horizontal="center"/>
    </xf>
    <xf numFmtId="168" fontId="3" fillId="0" borderId="22" xfId="1" applyNumberFormat="1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_10-11 Data (2009)" xfId="3"/>
  </cellStyles>
  <dxfs count="0"/>
  <tableStyles count="0" defaultTableStyle="TableStyleMedium2" defaultPivotStyle="PivotStyleLight16"/>
  <colors>
    <mruColors>
      <color rgb="FF000080"/>
      <color rgb="FFD8E4BC"/>
      <color rgb="FFDAEEF3"/>
      <color rgb="FFFFFF99"/>
      <color rgb="FFF5FA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L2" fmlaRange="LAlist" noThreeD="1" sel="236" val="23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</xdr:row>
          <xdr:rowOff>276225</xdr:rowOff>
        </xdr:from>
        <xdr:to>
          <xdr:col>1</xdr:col>
          <xdr:colOff>2085975</xdr:colOff>
          <xdr:row>7</xdr:row>
          <xdr:rowOff>57150</xdr:rowOff>
        </xdr:to>
        <xdr:sp macro="" textlink="">
          <xdr:nvSpPr>
            <xdr:cNvPr id="4192" name="List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government/uploads/system/uploads/attachment_data/file/298323/Band_D_time_series_tex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c PPs"/>
      <sheetName val="exc PPs"/>
      <sheetName val="exc PPs %"/>
      <sheetName val="Area CT"/>
      <sheetName val="Area CT %"/>
      <sheetName val="list"/>
    </sheetNames>
    <sheetDataSet>
      <sheetData sheetId="0"/>
      <sheetData sheetId="1"/>
      <sheetData sheetId="2"/>
      <sheetData sheetId="3"/>
      <sheetData sheetId="4">
        <row r="421">
          <cell r="B421" t="str">
            <v>England</v>
          </cell>
        </row>
        <row r="423">
          <cell r="B423" t="str">
            <v>Inner London boroughs (excluding GLA)</v>
          </cell>
        </row>
        <row r="424">
          <cell r="B424" t="str">
            <v>Outer London boroughs (excluding GLA)</v>
          </cell>
        </row>
        <row r="425">
          <cell r="B425" t="str">
            <v>London boroughs (excluding GLA)</v>
          </cell>
        </row>
        <row r="426">
          <cell r="B426" t="str">
            <v>Greater London Authority</v>
          </cell>
        </row>
        <row r="427">
          <cell r="B427" t="str">
            <v>Metropolitan districts (excluding major precepting authorities)</v>
          </cell>
        </row>
        <row r="428">
          <cell r="B428" t="str">
            <v>Metropolitan police authorities</v>
          </cell>
        </row>
        <row r="429">
          <cell r="B429" t="str">
            <v>Metropolitan fire and rescue authorities</v>
          </cell>
        </row>
        <row r="430">
          <cell r="B430" t="str">
            <v>Unitary authorities  (excluding major precepting authorities)</v>
          </cell>
        </row>
        <row r="431">
          <cell r="B431" t="str">
            <v>Shire counties</v>
          </cell>
        </row>
        <row r="432">
          <cell r="B432" t="str">
            <v>Shire districts (excluding major precepting authorities)</v>
          </cell>
        </row>
        <row r="433">
          <cell r="B433" t="str">
            <v>Shire police authorities</v>
          </cell>
        </row>
        <row r="434">
          <cell r="B434" t="str">
            <v>Police and Crime Commissioners (excluding Met Police)</v>
          </cell>
        </row>
        <row r="435">
          <cell r="B435" t="str">
            <v>Combined fire and rescue authorities</v>
          </cell>
        </row>
        <row r="437">
          <cell r="B437" t="str">
            <v>Inner London boroughs (including GLA)</v>
          </cell>
        </row>
        <row r="438">
          <cell r="B438" t="str">
            <v>Outer London boroughs (including GLA)</v>
          </cell>
        </row>
        <row r="439">
          <cell r="B439" t="str">
            <v>London boroughs (including GLA)</v>
          </cell>
        </row>
        <row r="440">
          <cell r="B440" t="str">
            <v>Metropolitan districts (including major precepting authorities)</v>
          </cell>
        </row>
        <row r="441">
          <cell r="B441" t="str">
            <v>Unitary authorities  (including major precepting authorities)</v>
          </cell>
        </row>
        <row r="442">
          <cell r="B442" t="str">
            <v>Shire districts (including major precepting authorities)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39"/>
  <sheetViews>
    <sheetView showGridLines="0" tabSelected="1" zoomScale="90" zoomScaleNormal="90" zoomScaleSheetLayoutView="75" workbookViewId="0">
      <selection activeCell="D6" sqref="D6"/>
    </sheetView>
  </sheetViews>
  <sheetFormatPr defaultRowHeight="15" x14ac:dyDescent="0.2"/>
  <cols>
    <col min="1" max="1" width="3.5703125" style="2" customWidth="1"/>
    <col min="2" max="2" width="32.5703125" style="1" bestFit="1" customWidth="1"/>
    <col min="3" max="3" width="18.7109375" style="1" customWidth="1"/>
    <col min="4" max="4" width="21.140625" style="1" bestFit="1" customWidth="1"/>
    <col min="5" max="5" width="6.7109375" style="1" customWidth="1"/>
    <col min="6" max="6" width="18.7109375" style="1" customWidth="1"/>
    <col min="7" max="7" width="7.7109375" style="1" customWidth="1"/>
    <col min="8" max="8" width="18.7109375" style="1" customWidth="1"/>
    <col min="9" max="9" width="21.140625" style="1" bestFit="1" customWidth="1"/>
    <col min="10" max="10" width="6.7109375" style="1" customWidth="1"/>
    <col min="11" max="11" width="18.7109375" style="1" customWidth="1"/>
    <col min="12" max="12" width="5.7109375" style="3" customWidth="1"/>
  </cols>
  <sheetData>
    <row r="1" spans="1:12" s="3" customFormat="1" ht="18.75" thickBot="1" x14ac:dyDescent="0.3">
      <c r="A1" s="222" t="s">
        <v>705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4"/>
    </row>
    <row r="2" spans="1:12" s="8" customFormat="1" ht="23.25" x14ac:dyDescent="0.2">
      <c r="A2" s="73"/>
      <c r="B2" s="74"/>
      <c r="C2" s="75"/>
      <c r="D2" s="76"/>
      <c r="E2" s="77"/>
      <c r="F2" s="75"/>
      <c r="G2" s="75"/>
      <c r="H2" s="75"/>
      <c r="I2" s="75"/>
      <c r="J2" s="75"/>
      <c r="K2" s="75"/>
      <c r="L2" s="78">
        <v>236</v>
      </c>
    </row>
    <row r="3" spans="1:12" s="8" customFormat="1" ht="20.25" x14ac:dyDescent="0.2">
      <c r="A3" s="21"/>
      <c r="B3" s="20"/>
      <c r="C3" s="20"/>
      <c r="D3" s="20"/>
      <c r="E3" s="141"/>
      <c r="F3" s="142"/>
      <c r="G3" s="142"/>
      <c r="H3" s="142"/>
      <c r="I3" s="142"/>
      <c r="J3" s="142"/>
      <c r="K3" s="143"/>
      <c r="L3" s="33"/>
    </row>
    <row r="4" spans="1:12" s="8" customFormat="1" ht="20.25" x14ac:dyDescent="0.2">
      <c r="A4" s="22"/>
      <c r="B4" s="34"/>
      <c r="C4" s="237"/>
      <c r="D4" s="50"/>
      <c r="E4" s="233" t="s">
        <v>667</v>
      </c>
      <c r="F4" s="234"/>
      <c r="G4" s="231" t="str">
        <f>INDEX(Data!B13:B345,L2)</f>
        <v>South Cambridgeshire</v>
      </c>
      <c r="H4" s="231"/>
      <c r="I4" s="231"/>
      <c r="J4" s="231"/>
      <c r="K4" s="232"/>
      <c r="L4" s="33"/>
    </row>
    <row r="5" spans="1:12" s="8" customFormat="1" ht="20.25" x14ac:dyDescent="0.2">
      <c r="A5" s="22"/>
      <c r="B5" s="34"/>
      <c r="C5" s="237"/>
      <c r="D5" s="50"/>
      <c r="E5" s="219"/>
      <c r="F5" s="220"/>
      <c r="G5" s="217"/>
      <c r="H5" s="217"/>
      <c r="I5" s="217"/>
      <c r="J5" s="217"/>
      <c r="K5" s="218"/>
      <c r="L5" s="33"/>
    </row>
    <row r="6" spans="1:12" ht="20.25" x14ac:dyDescent="0.3">
      <c r="A6" s="22"/>
      <c r="B6" s="34"/>
      <c r="C6" s="237"/>
      <c r="D6" s="34"/>
      <c r="E6" s="144"/>
      <c r="F6" s="145" t="s">
        <v>668</v>
      </c>
      <c r="G6" s="235" t="str">
        <f>VLOOKUP(G$4,Data!B$13:U$345,3,FALSE)</f>
        <v>Shire District</v>
      </c>
      <c r="H6" s="235"/>
      <c r="I6" s="235"/>
      <c r="J6" s="235"/>
      <c r="K6" s="236"/>
      <c r="L6" s="33"/>
    </row>
    <row r="7" spans="1:12" s="3" customFormat="1" ht="14.1" customHeight="1" x14ac:dyDescent="0.3">
      <c r="A7" s="24"/>
      <c r="B7" s="34"/>
      <c r="C7" s="237"/>
      <c r="D7" s="34"/>
      <c r="E7" s="146"/>
      <c r="F7" s="147"/>
      <c r="G7" s="148"/>
      <c r="H7" s="149"/>
      <c r="I7" s="150"/>
      <c r="J7" s="151"/>
      <c r="K7" s="152"/>
      <c r="L7" s="33"/>
    </row>
    <row r="8" spans="1:12" s="3" customFormat="1" ht="14.1" customHeight="1" x14ac:dyDescent="0.2">
      <c r="A8" s="24"/>
      <c r="B8" s="32"/>
      <c r="C8" s="237"/>
      <c r="D8" s="89"/>
      <c r="E8" s="6"/>
      <c r="L8" s="33"/>
    </row>
    <row r="9" spans="1:12" s="3" customFormat="1" ht="14.1" customHeight="1" thickBot="1" x14ac:dyDescent="0.3">
      <c r="A9" s="79"/>
      <c r="B9" s="65"/>
      <c r="C9" s="80"/>
      <c r="D9" s="80"/>
      <c r="E9" s="81"/>
      <c r="F9" s="81"/>
      <c r="G9" s="82"/>
      <c r="H9" s="83"/>
      <c r="I9" s="84"/>
      <c r="J9" s="84"/>
      <c r="K9" s="84"/>
      <c r="L9" s="85"/>
    </row>
    <row r="10" spans="1:12" s="55" customFormat="1" x14ac:dyDescent="0.2">
      <c r="A10" s="68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1"/>
    </row>
    <row r="11" spans="1:12" s="55" customFormat="1" ht="18" x14ac:dyDescent="0.25">
      <c r="A11" s="25"/>
      <c r="B11" s="26"/>
      <c r="C11" s="225" t="s">
        <v>593</v>
      </c>
      <c r="D11" s="226"/>
      <c r="E11" s="226"/>
      <c r="F11" s="226"/>
      <c r="G11" s="226"/>
      <c r="H11" s="226"/>
      <c r="I11" s="226"/>
      <c r="J11" s="226"/>
      <c r="K11" s="227"/>
      <c r="L11" s="27"/>
    </row>
    <row r="12" spans="1:12" s="55" customFormat="1" ht="15.75" x14ac:dyDescent="0.25">
      <c r="A12" s="25"/>
      <c r="B12" s="26"/>
      <c r="C12" s="238" t="s">
        <v>680</v>
      </c>
      <c r="D12" s="239"/>
      <c r="E12" s="239"/>
      <c r="F12" s="240"/>
      <c r="G12" s="93"/>
      <c r="H12" s="238" t="s">
        <v>702</v>
      </c>
      <c r="I12" s="239"/>
      <c r="J12" s="239"/>
      <c r="K12" s="240"/>
      <c r="L12" s="27"/>
    </row>
    <row r="13" spans="1:12" s="91" customFormat="1" ht="15.75" x14ac:dyDescent="0.2">
      <c r="A13" s="28"/>
      <c r="B13" s="26"/>
      <c r="C13" s="42" t="s">
        <v>672</v>
      </c>
      <c r="D13" s="42" t="s">
        <v>669</v>
      </c>
      <c r="E13" s="241" t="s">
        <v>670</v>
      </c>
      <c r="F13" s="241"/>
      <c r="G13" s="92"/>
      <c r="H13" s="42" t="s">
        <v>672</v>
      </c>
      <c r="I13" s="42" t="s">
        <v>669</v>
      </c>
      <c r="J13" s="241" t="s">
        <v>670</v>
      </c>
      <c r="K13" s="241"/>
      <c r="L13" s="90"/>
    </row>
    <row r="14" spans="1:12" s="91" customFormat="1" ht="15.75" x14ac:dyDescent="0.2">
      <c r="A14" s="28"/>
      <c r="B14" s="26"/>
      <c r="C14" s="42" t="s">
        <v>676</v>
      </c>
      <c r="D14" s="42" t="s">
        <v>671</v>
      </c>
      <c r="E14" s="242" t="s">
        <v>682</v>
      </c>
      <c r="F14" s="243"/>
      <c r="G14" s="92"/>
      <c r="H14" s="42" t="s">
        <v>676</v>
      </c>
      <c r="I14" s="42" t="s">
        <v>671</v>
      </c>
      <c r="J14" s="242" t="s">
        <v>704</v>
      </c>
      <c r="K14" s="243"/>
      <c r="L14" s="90"/>
    </row>
    <row r="15" spans="1:12" s="91" customFormat="1" ht="15.75" x14ac:dyDescent="0.2">
      <c r="A15" s="28"/>
      <c r="B15" s="26"/>
      <c r="C15" s="42" t="s">
        <v>675</v>
      </c>
      <c r="D15" s="42" t="s">
        <v>681</v>
      </c>
      <c r="E15" s="242" t="s">
        <v>673</v>
      </c>
      <c r="F15" s="242"/>
      <c r="G15" s="92"/>
      <c r="H15" s="42" t="s">
        <v>675</v>
      </c>
      <c r="I15" s="42" t="s">
        <v>703</v>
      </c>
      <c r="J15" s="242" t="s">
        <v>661</v>
      </c>
      <c r="K15" s="242"/>
      <c r="L15" s="90"/>
    </row>
    <row r="16" spans="1:12" s="91" customFormat="1" x14ac:dyDescent="0.2">
      <c r="A16" s="25"/>
      <c r="B16" s="26"/>
      <c r="C16" s="42" t="s">
        <v>677</v>
      </c>
      <c r="D16" s="42"/>
      <c r="E16" s="242" t="s">
        <v>674</v>
      </c>
      <c r="F16" s="242"/>
      <c r="G16" s="92"/>
      <c r="H16" s="42" t="s">
        <v>677</v>
      </c>
      <c r="I16" s="42"/>
      <c r="J16" s="242" t="s">
        <v>660</v>
      </c>
      <c r="K16" s="242"/>
      <c r="L16" s="90"/>
    </row>
    <row r="17" spans="1:12" ht="18.75" thickBot="1" x14ac:dyDescent="0.3">
      <c r="A17" s="29"/>
      <c r="B17" s="30"/>
      <c r="C17" s="43" t="s">
        <v>663</v>
      </c>
      <c r="D17" s="43" t="s">
        <v>663</v>
      </c>
      <c r="E17" s="44"/>
      <c r="F17" s="67" t="s">
        <v>0</v>
      </c>
      <c r="G17" s="94"/>
      <c r="H17" s="43" t="s">
        <v>663</v>
      </c>
      <c r="I17" s="43" t="s">
        <v>663</v>
      </c>
      <c r="J17" s="66"/>
      <c r="K17" s="67" t="s">
        <v>0</v>
      </c>
      <c r="L17" s="52"/>
    </row>
    <row r="18" spans="1:12" ht="18" x14ac:dyDescent="0.2">
      <c r="A18" s="29"/>
      <c r="B18" s="103" t="str">
        <f>INDEX(Data!$B$13:$B$345,L2)</f>
        <v>South Cambridgeshire</v>
      </c>
      <c r="C18" s="113">
        <f>VLOOKUP(G4,Data!B13:S345,4,FALSE)</f>
        <v>98444</v>
      </c>
      <c r="D18" s="113">
        <f>VLOOKUP(G4,Data!B13:S345,5,FALSE)</f>
        <v>97702</v>
      </c>
      <c r="E18" s="96"/>
      <c r="F18" s="97">
        <f>VLOOKUP(G4,Data!B13:S345,6,FALSE)</f>
        <v>99.25</v>
      </c>
      <c r="G18" s="98"/>
      <c r="H18" s="113">
        <f>VLOOKUP(G4,Data!B13:S345,8,FALSE)</f>
        <v>101173</v>
      </c>
      <c r="I18" s="113">
        <f>VLOOKUP(G4,Data!B13:S345,9,FALSE)</f>
        <v>100602</v>
      </c>
      <c r="J18" s="96"/>
      <c r="K18" s="97">
        <f>VLOOKUP(G4,Data!B13:S345,10,FALSE)</f>
        <v>99.435620175343217</v>
      </c>
      <c r="L18" s="52"/>
    </row>
    <row r="19" spans="1:12" ht="20.100000000000001" customHeight="1" x14ac:dyDescent="0.2">
      <c r="A19" s="29"/>
      <c r="B19" s="103"/>
      <c r="C19" s="113"/>
      <c r="D19" s="113"/>
      <c r="E19" s="96"/>
      <c r="F19" s="97"/>
      <c r="G19" s="98"/>
      <c r="H19" s="113"/>
      <c r="I19" s="113"/>
      <c r="J19" s="96"/>
      <c r="K19" s="97"/>
      <c r="L19" s="52"/>
    </row>
    <row r="20" spans="1:12" ht="15.75" x14ac:dyDescent="0.2">
      <c r="A20" s="23"/>
      <c r="B20" s="104" t="str">
        <f>+IF(G$6="Unitary Authority","Unitary Authorities",G$6)</f>
        <v>Shire District</v>
      </c>
      <c r="C20" s="113">
        <f>VLOOKUP($G$6,Data!$C$13:$S$345,3,FALSE)</f>
        <v>11352031</v>
      </c>
      <c r="D20" s="113">
        <f>VLOOKUP($G$6,Data!$C$13:$S$345,4,FALSE)</f>
        <v>11116705</v>
      </c>
      <c r="E20" s="96"/>
      <c r="F20" s="100">
        <f>VLOOKUP($G$6,Data!$C$13:$S$345,5,FALSE)</f>
        <v>97.927014117561868</v>
      </c>
      <c r="G20" s="98"/>
      <c r="H20" s="113">
        <f>VLOOKUP($G$6,Data!$C$13:$S$345,7,FALSE)</f>
        <v>11687667</v>
      </c>
      <c r="I20" s="113">
        <f>VLOOKUP($G$6,Data!$C$13:$S$345,8,FALSE)</f>
        <v>11455297.4</v>
      </c>
      <c r="J20" s="99"/>
      <c r="K20" s="100">
        <f>VLOOKUP($G$6,Data!$C$13:$S$345,9,FALSE)</f>
        <v>98.011839317461735</v>
      </c>
      <c r="L20" s="53"/>
    </row>
    <row r="21" spans="1:12" ht="15.75" x14ac:dyDescent="0.2">
      <c r="A21" s="23"/>
      <c r="B21" s="104"/>
      <c r="C21" s="113"/>
      <c r="D21" s="113"/>
      <c r="E21" s="96"/>
      <c r="F21" s="100"/>
      <c r="G21" s="98"/>
      <c r="H21" s="113"/>
      <c r="I21" s="113"/>
      <c r="J21" s="99"/>
      <c r="K21" s="100"/>
      <c r="L21" s="53"/>
    </row>
    <row r="22" spans="1:12" ht="15.75" x14ac:dyDescent="0.2">
      <c r="A22" s="51"/>
      <c r="B22" s="103" t="s">
        <v>659</v>
      </c>
      <c r="C22" s="113">
        <f>Data!$E$345</f>
        <v>24793215</v>
      </c>
      <c r="D22" s="113">
        <f>Data!$F$345</f>
        <v>24052365</v>
      </c>
      <c r="E22" s="96"/>
      <c r="F22" s="97">
        <f>Data!$G$345</f>
        <v>97.011884098129258</v>
      </c>
      <c r="G22" s="98"/>
      <c r="H22" s="113">
        <f>Data!$I$345</f>
        <v>25521990.218000002</v>
      </c>
      <c r="I22" s="113">
        <f>Data!$J$345</f>
        <v>24781788.399999999</v>
      </c>
      <c r="J22" s="99"/>
      <c r="K22" s="97">
        <f>Data!$K$345</f>
        <v>97.09974883746348</v>
      </c>
      <c r="L22" s="54"/>
    </row>
    <row r="23" spans="1:12" ht="16.5" x14ac:dyDescent="0.2">
      <c r="A23" s="51"/>
      <c r="B23" s="72"/>
      <c r="C23" s="102"/>
      <c r="D23" s="102"/>
      <c r="E23" s="96"/>
      <c r="F23" s="97"/>
      <c r="G23" s="98"/>
      <c r="H23" s="95"/>
      <c r="I23" s="95"/>
      <c r="J23" s="99"/>
      <c r="K23" s="97"/>
      <c r="L23" s="54"/>
    </row>
    <row r="24" spans="1:12" ht="18.75" thickBot="1" x14ac:dyDescent="0.25">
      <c r="A24" s="58"/>
      <c r="B24" s="56"/>
      <c r="C24" s="59"/>
      <c r="D24" s="59"/>
      <c r="E24" s="60"/>
      <c r="F24" s="61"/>
      <c r="G24" s="62"/>
      <c r="H24" s="59"/>
      <c r="I24" s="59"/>
      <c r="J24" s="63"/>
      <c r="K24" s="61"/>
      <c r="L24" s="64"/>
    </row>
    <row r="25" spans="1:12" ht="15.75" x14ac:dyDescent="0.2">
      <c r="A25" s="51"/>
      <c r="B25" s="49"/>
      <c r="C25" s="42"/>
      <c r="D25" s="42"/>
      <c r="E25" s="119"/>
      <c r="F25" s="40"/>
      <c r="G25" s="119"/>
      <c r="H25" s="42"/>
      <c r="I25" s="42"/>
      <c r="J25" s="57"/>
      <c r="K25" s="41"/>
      <c r="L25" s="54"/>
    </row>
    <row r="26" spans="1:12" ht="18" x14ac:dyDescent="0.25">
      <c r="A26" s="51"/>
      <c r="B26" s="49"/>
      <c r="C26" s="228" t="s">
        <v>701</v>
      </c>
      <c r="D26" s="229"/>
      <c r="E26" s="229"/>
      <c r="F26" s="229"/>
      <c r="G26" s="229"/>
      <c r="H26" s="229"/>
      <c r="I26" s="229"/>
      <c r="J26" s="229"/>
      <c r="K26" s="230"/>
      <c r="L26" s="54"/>
    </row>
    <row r="27" spans="1:12" ht="15.75" x14ac:dyDescent="0.25">
      <c r="A27" s="51"/>
      <c r="B27" s="49"/>
      <c r="C27" s="238" t="s">
        <v>680</v>
      </c>
      <c r="D27" s="239"/>
      <c r="E27" s="239"/>
      <c r="F27" s="240"/>
      <c r="G27" s="93"/>
      <c r="H27" s="238" t="s">
        <v>702</v>
      </c>
      <c r="I27" s="239"/>
      <c r="J27" s="239"/>
      <c r="K27" s="240"/>
      <c r="L27" s="54"/>
    </row>
    <row r="28" spans="1:12" ht="15.75" x14ac:dyDescent="0.2">
      <c r="A28" s="51"/>
      <c r="B28" s="49"/>
      <c r="C28" s="42" t="s">
        <v>672</v>
      </c>
      <c r="D28" s="42" t="s">
        <v>669</v>
      </c>
      <c r="E28" s="241" t="s">
        <v>670</v>
      </c>
      <c r="F28" s="241"/>
      <c r="G28" s="92"/>
      <c r="H28" s="42" t="s">
        <v>672</v>
      </c>
      <c r="I28" s="42" t="s">
        <v>669</v>
      </c>
      <c r="J28" s="241" t="s">
        <v>670</v>
      </c>
      <c r="K28" s="241"/>
      <c r="L28" s="54"/>
    </row>
    <row r="29" spans="1:12" ht="15.75" x14ac:dyDescent="0.2">
      <c r="A29" s="51"/>
      <c r="B29" s="49"/>
      <c r="C29" s="42" t="s">
        <v>676</v>
      </c>
      <c r="D29" s="42" t="s">
        <v>671</v>
      </c>
      <c r="E29" s="242" t="s">
        <v>682</v>
      </c>
      <c r="F29" s="243"/>
      <c r="G29" s="92"/>
      <c r="H29" s="42" t="s">
        <v>676</v>
      </c>
      <c r="I29" s="42" t="s">
        <v>671</v>
      </c>
      <c r="J29" s="242" t="s">
        <v>704</v>
      </c>
      <c r="K29" s="243"/>
      <c r="L29" s="54"/>
    </row>
    <row r="30" spans="1:12" ht="15.75" x14ac:dyDescent="0.2">
      <c r="A30" s="51"/>
      <c r="B30" s="49"/>
      <c r="C30" s="42" t="s">
        <v>675</v>
      </c>
      <c r="D30" s="42" t="s">
        <v>681</v>
      </c>
      <c r="E30" s="242" t="s">
        <v>661</v>
      </c>
      <c r="F30" s="242"/>
      <c r="G30" s="92"/>
      <c r="H30" s="42" t="s">
        <v>675</v>
      </c>
      <c r="I30" s="42" t="s">
        <v>703</v>
      </c>
      <c r="J30" s="242" t="s">
        <v>661</v>
      </c>
      <c r="K30" s="242"/>
      <c r="L30" s="54"/>
    </row>
    <row r="31" spans="1:12" x14ac:dyDescent="0.2">
      <c r="A31" s="51"/>
      <c r="B31" s="93"/>
      <c r="C31" s="42" t="s">
        <v>677</v>
      </c>
      <c r="D31" s="42"/>
      <c r="E31" s="242" t="s">
        <v>660</v>
      </c>
      <c r="F31" s="242"/>
      <c r="G31" s="92"/>
      <c r="H31" s="42" t="s">
        <v>677</v>
      </c>
      <c r="I31" s="42"/>
      <c r="J31" s="242" t="s">
        <v>660</v>
      </c>
      <c r="K31" s="242"/>
      <c r="L31" s="33"/>
    </row>
    <row r="32" spans="1:12" ht="16.5" thickBot="1" x14ac:dyDescent="0.3">
      <c r="A32" s="25"/>
      <c r="B32" s="106"/>
      <c r="C32" s="43" t="s">
        <v>663</v>
      </c>
      <c r="D32" s="43" t="s">
        <v>663</v>
      </c>
      <c r="E32" s="45"/>
      <c r="F32" s="67" t="s">
        <v>0</v>
      </c>
      <c r="G32" s="94"/>
      <c r="H32" s="43" t="s">
        <v>663</v>
      </c>
      <c r="I32" s="43" t="s">
        <v>663</v>
      </c>
      <c r="J32" s="45"/>
      <c r="K32" s="67" t="s">
        <v>0</v>
      </c>
      <c r="L32" s="27"/>
    </row>
    <row r="33" spans="1:12" ht="20.100000000000001" customHeight="1" x14ac:dyDescent="0.2">
      <c r="A33" s="29"/>
      <c r="B33" s="103" t="str">
        <f>INDEX(Data!B13:B345,L2)</f>
        <v>South Cambridgeshire</v>
      </c>
      <c r="C33" s="113">
        <f>VLOOKUP($G$4,Data!$B$13:$S$345,12,FALSE)</f>
        <v>70424</v>
      </c>
      <c r="D33" s="113">
        <f>VLOOKUP($G$4,Data!$B$13:$S$345,13,FALSE)</f>
        <v>69987</v>
      </c>
      <c r="E33" s="107"/>
      <c r="F33" s="97">
        <f>VLOOKUP($G$4,Data!$B$13:$S$345,14,FALSE)</f>
        <v>99.38</v>
      </c>
      <c r="G33" s="108"/>
      <c r="H33" s="113">
        <f>VLOOKUP($G$4,Data!$B$13:$S$345,16,FALSE)</f>
        <v>73140</v>
      </c>
      <c r="I33" s="113">
        <f>VLOOKUP($G$4,Data!$B$13:$S$345,17,FALSE)</f>
        <v>72733</v>
      </c>
      <c r="J33" s="107"/>
      <c r="K33" s="97">
        <f>VLOOKUP($G$4,Data!$B$13:$S$345,18,FALSE)</f>
        <v>99.443532950505869</v>
      </c>
      <c r="L33" s="27"/>
    </row>
    <row r="34" spans="1:12" ht="15.75" x14ac:dyDescent="0.25">
      <c r="A34" s="25"/>
      <c r="B34" s="105"/>
      <c r="C34" s="114"/>
      <c r="D34" s="114"/>
      <c r="E34" s="101"/>
      <c r="F34" s="109"/>
      <c r="G34" s="110"/>
      <c r="H34" s="113"/>
      <c r="I34" s="113"/>
      <c r="J34" s="101"/>
      <c r="K34" s="109"/>
      <c r="L34" s="27"/>
    </row>
    <row r="35" spans="1:12" ht="15.75" x14ac:dyDescent="0.2">
      <c r="A35" s="23"/>
      <c r="B35" s="104" t="str">
        <f>+IF(G$6="Unitary Authority","Unitary Authorities",G$6)</f>
        <v>Shire District</v>
      </c>
      <c r="C35" s="113">
        <f>VLOOKUP($G$6,Data!$C$13:$S$345,11,FALSE)</f>
        <v>7583172</v>
      </c>
      <c r="D35" s="113">
        <f>VLOOKUP($G$6,Data!$C$13:$S$345,12,FALSE)</f>
        <v>7459915</v>
      </c>
      <c r="E35" s="96"/>
      <c r="F35" s="100">
        <f>VLOOKUP($G$6,Data!$C$13:$S$345,13,FALSE)</f>
        <v>98.374598387060189</v>
      </c>
      <c r="G35" s="98"/>
      <c r="H35" s="113">
        <f>VLOOKUP($G$6,Data!$C$13:$S$345,15,FALSE)</f>
        <v>7797294</v>
      </c>
      <c r="I35" s="113">
        <f>VLOOKUP($G$6,Data!$C$13:$S$345,16,FALSE)</f>
        <v>7677010.2000000002</v>
      </c>
      <c r="J35" s="99"/>
      <c r="K35" s="100">
        <f>VLOOKUP($G$6,Data!$C$13:$S$345,17,FALSE)</f>
        <v>98.457364824258264</v>
      </c>
      <c r="L35" s="31"/>
    </row>
    <row r="36" spans="1:12" ht="15.75" x14ac:dyDescent="0.25">
      <c r="A36" s="51"/>
      <c r="B36" s="105"/>
      <c r="C36" s="114"/>
      <c r="D36" s="114"/>
      <c r="E36" s="101"/>
      <c r="F36" s="109"/>
      <c r="G36" s="110"/>
      <c r="H36" s="113"/>
      <c r="I36" s="113"/>
      <c r="J36" s="101"/>
      <c r="K36" s="109"/>
      <c r="L36" s="33"/>
    </row>
    <row r="37" spans="1:12" ht="15.75" x14ac:dyDescent="0.2">
      <c r="A37" s="51"/>
      <c r="B37" s="103" t="s">
        <v>659</v>
      </c>
      <c r="C37" s="113">
        <f>Data!$M$345</f>
        <v>23510378</v>
      </c>
      <c r="D37" s="113">
        <f>Data!$N$345</f>
        <v>23066362</v>
      </c>
      <c r="E37" s="96"/>
      <c r="F37" s="97">
        <f>Data!$O$345</f>
        <v>98.111404248795992</v>
      </c>
      <c r="G37" s="98"/>
      <c r="H37" s="113">
        <f>Data!$Q$345</f>
        <v>24056816</v>
      </c>
      <c r="I37" s="113">
        <f>Data!$R$345</f>
        <v>23621127.199999999</v>
      </c>
      <c r="J37" s="99"/>
      <c r="K37" s="97">
        <f>Data!$S$345</f>
        <v>98.188917436122878</v>
      </c>
      <c r="L37" s="33"/>
    </row>
    <row r="38" spans="1:12" ht="15.75" thickBot="1" x14ac:dyDescent="0.25">
      <c r="A38" s="23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31"/>
    </row>
    <row r="39" spans="1:12" s="112" customFormat="1" ht="22.5" customHeight="1" thickBot="1" x14ac:dyDescent="0.25">
      <c r="A39" s="115"/>
      <c r="B39" s="116" t="s">
        <v>678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</row>
  </sheetData>
  <mergeCells count="27">
    <mergeCell ref="E29:F29"/>
    <mergeCell ref="J29:K29"/>
    <mergeCell ref="E30:F30"/>
    <mergeCell ref="J30:K30"/>
    <mergeCell ref="E31:F31"/>
    <mergeCell ref="J31:K31"/>
    <mergeCell ref="J16:K16"/>
    <mergeCell ref="C27:F27"/>
    <mergeCell ref="H27:K27"/>
    <mergeCell ref="E28:F28"/>
    <mergeCell ref="J28:K28"/>
    <mergeCell ref="A1:L1"/>
    <mergeCell ref="C11:K11"/>
    <mergeCell ref="C26:K26"/>
    <mergeCell ref="G4:K4"/>
    <mergeCell ref="E4:F4"/>
    <mergeCell ref="G6:K6"/>
    <mergeCell ref="C4:C8"/>
    <mergeCell ref="C12:F12"/>
    <mergeCell ref="H12:K12"/>
    <mergeCell ref="E13:F13"/>
    <mergeCell ref="J13:K13"/>
    <mergeCell ref="E14:F14"/>
    <mergeCell ref="J14:K14"/>
    <mergeCell ref="E15:F15"/>
    <mergeCell ref="J15:K15"/>
    <mergeCell ref="E16:F16"/>
  </mergeCells>
  <phoneticPr fontId="0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7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2" r:id="rId4" name="List Box 96">
              <controlPr defaultSize="0" autoFill="0" autoLine="0" autoPict="0">
                <anchor moveWithCells="1">
                  <from>
                    <xdr:col>1</xdr:col>
                    <xdr:colOff>219075</xdr:colOff>
                    <xdr:row>1</xdr:row>
                    <xdr:rowOff>276225</xdr:rowOff>
                  </from>
                  <to>
                    <xdr:col>1</xdr:col>
                    <xdr:colOff>2085975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47"/>
  <sheetViews>
    <sheetView workbookViewId="0">
      <pane xSplit="2" ySplit="12" topLeftCell="C13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 x14ac:dyDescent="0.2"/>
  <cols>
    <col min="1" max="1" width="6.42578125" style="4" customWidth="1"/>
    <col min="2" max="2" width="27.5703125" style="4" bestFit="1" customWidth="1"/>
    <col min="3" max="3" width="15" style="5" bestFit="1" customWidth="1"/>
    <col min="4" max="4" width="22.85546875" style="5" bestFit="1" customWidth="1"/>
    <col min="5" max="5" width="15" bestFit="1" customWidth="1"/>
    <col min="6" max="6" width="11.140625" bestFit="1" customWidth="1"/>
    <col min="7" max="7" width="18.85546875" style="13" bestFit="1" customWidth="1"/>
    <col min="8" max="8" width="1.7109375" style="132" customWidth="1"/>
    <col min="9" max="9" width="15" style="12" bestFit="1" customWidth="1"/>
    <col min="10" max="10" width="11.140625" bestFit="1" customWidth="1"/>
    <col min="11" max="11" width="17.7109375" style="13" customWidth="1"/>
    <col min="12" max="12" width="3.28515625" style="132" customWidth="1"/>
    <col min="13" max="13" width="15.7109375" bestFit="1" customWidth="1"/>
    <col min="14" max="14" width="13.42578125" bestFit="1" customWidth="1"/>
    <col min="15" max="15" width="18.85546875" style="13" bestFit="1" customWidth="1"/>
    <col min="16" max="16" width="2.140625" style="132" customWidth="1"/>
    <col min="17" max="17" width="15.7109375" bestFit="1" customWidth="1"/>
    <col min="18" max="18" width="13.42578125" bestFit="1" customWidth="1"/>
    <col min="19" max="19" width="17.7109375" style="13" bestFit="1" customWidth="1"/>
    <col min="20" max="20" width="7.42578125" style="13" bestFit="1" customWidth="1"/>
    <col min="21" max="21" width="21.140625" bestFit="1" customWidth="1"/>
    <col min="22" max="22" width="14.28515625" customWidth="1"/>
  </cols>
  <sheetData>
    <row r="1" spans="1:22" x14ac:dyDescent="0.2">
      <c r="A1" s="18"/>
      <c r="B1" s="19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I1" s="17">
        <v>8</v>
      </c>
      <c r="J1" s="17">
        <v>9</v>
      </c>
      <c r="K1" s="17">
        <v>10</v>
      </c>
      <c r="L1" s="17">
        <v>11</v>
      </c>
      <c r="M1" s="17">
        <v>12</v>
      </c>
      <c r="N1" s="17">
        <v>13</v>
      </c>
      <c r="O1" s="17">
        <v>14</v>
      </c>
      <c r="P1" s="17">
        <v>15</v>
      </c>
      <c r="Q1" s="17">
        <v>16</v>
      </c>
      <c r="R1" s="17">
        <v>17</v>
      </c>
      <c r="S1" s="17">
        <v>18</v>
      </c>
      <c r="T1" s="17">
        <v>19</v>
      </c>
      <c r="U1" s="17">
        <v>20</v>
      </c>
      <c r="V1" s="13"/>
    </row>
    <row r="2" spans="1:22" x14ac:dyDescent="0.2">
      <c r="A2" s="39"/>
      <c r="B2" s="86"/>
      <c r="C2" s="38"/>
      <c r="D2" s="35"/>
      <c r="E2" s="244" t="s">
        <v>593</v>
      </c>
      <c r="F2" s="245"/>
      <c r="G2" s="245"/>
      <c r="H2" s="245"/>
      <c r="I2" s="245"/>
      <c r="J2" s="245"/>
      <c r="K2" s="246"/>
      <c r="L2" s="188"/>
      <c r="M2" s="245" t="s">
        <v>594</v>
      </c>
      <c r="N2" s="245"/>
      <c r="O2" s="245"/>
      <c r="P2" s="245"/>
      <c r="Q2" s="245"/>
      <c r="R2" s="245"/>
      <c r="S2" s="246"/>
      <c r="U2" s="13"/>
      <c r="V2" s="13"/>
    </row>
    <row r="3" spans="1:22" s="198" customFormat="1" x14ac:dyDescent="0.2">
      <c r="A3" s="192"/>
      <c r="B3" s="193"/>
      <c r="C3" s="194"/>
      <c r="D3" s="195"/>
      <c r="E3" s="247" t="s">
        <v>680</v>
      </c>
      <c r="F3" s="248"/>
      <c r="G3" s="249"/>
      <c r="H3" s="196"/>
      <c r="I3" s="247" t="s">
        <v>702</v>
      </c>
      <c r="J3" s="248"/>
      <c r="K3" s="249"/>
      <c r="L3" s="197"/>
      <c r="M3" s="248" t="s">
        <v>680</v>
      </c>
      <c r="N3" s="248"/>
      <c r="O3" s="249"/>
      <c r="P3" s="196"/>
      <c r="Q3" s="247" t="s">
        <v>702</v>
      </c>
      <c r="R3" s="248"/>
      <c r="S3" s="249"/>
      <c r="T3" s="160"/>
      <c r="U3" s="160"/>
      <c r="V3" s="160"/>
    </row>
    <row r="4" spans="1:22" x14ac:dyDescent="0.2">
      <c r="A4" s="39"/>
      <c r="B4" s="86"/>
      <c r="C4" s="38"/>
      <c r="D4" s="35"/>
      <c r="E4" s="125"/>
      <c r="F4" s="126"/>
      <c r="G4" s="128"/>
      <c r="H4" s="183"/>
      <c r="I4" s="125"/>
      <c r="J4" s="126"/>
      <c r="K4" s="128"/>
      <c r="L4" s="189"/>
      <c r="M4" s="126"/>
      <c r="N4" s="126"/>
      <c r="O4" s="128"/>
      <c r="P4" s="183"/>
      <c r="Q4" s="125"/>
      <c r="R4" s="126"/>
      <c r="S4" s="128"/>
      <c r="U4" s="13"/>
      <c r="V4" s="13"/>
    </row>
    <row r="5" spans="1:22" x14ac:dyDescent="0.2">
      <c r="A5" s="39"/>
      <c r="B5" s="86"/>
      <c r="C5" s="38"/>
      <c r="D5" s="35"/>
      <c r="E5" s="120" t="s">
        <v>672</v>
      </c>
      <c r="F5" s="48" t="s">
        <v>669</v>
      </c>
      <c r="G5" s="127" t="s">
        <v>670</v>
      </c>
      <c r="H5" s="183"/>
      <c r="I5" s="120" t="s">
        <v>672</v>
      </c>
      <c r="J5" s="48" t="s">
        <v>669</v>
      </c>
      <c r="K5" s="129" t="s">
        <v>670</v>
      </c>
      <c r="L5" s="189"/>
      <c r="M5" s="48" t="s">
        <v>672</v>
      </c>
      <c r="N5" s="48" t="s">
        <v>669</v>
      </c>
      <c r="O5" s="127" t="s">
        <v>670</v>
      </c>
      <c r="P5" s="183"/>
      <c r="Q5" s="120" t="s">
        <v>672</v>
      </c>
      <c r="R5" s="48" t="s">
        <v>669</v>
      </c>
      <c r="S5" s="129" t="s">
        <v>670</v>
      </c>
      <c r="U5" s="13"/>
      <c r="V5" s="13"/>
    </row>
    <row r="6" spans="1:22" x14ac:dyDescent="0.2">
      <c r="A6" s="39"/>
      <c r="B6" s="86"/>
      <c r="C6" s="38"/>
      <c r="D6" s="35"/>
      <c r="E6" s="120" t="s">
        <v>676</v>
      </c>
      <c r="F6" s="48" t="s">
        <v>671</v>
      </c>
      <c r="G6" s="156" t="s">
        <v>682</v>
      </c>
      <c r="H6" s="184"/>
      <c r="I6" s="120" t="s">
        <v>676</v>
      </c>
      <c r="J6" s="48" t="s">
        <v>671</v>
      </c>
      <c r="K6" s="157" t="s">
        <v>704</v>
      </c>
      <c r="L6" s="190"/>
      <c r="M6" s="48" t="s">
        <v>676</v>
      </c>
      <c r="N6" s="48" t="s">
        <v>671</v>
      </c>
      <c r="O6" s="156" t="s">
        <v>682</v>
      </c>
      <c r="P6" s="184"/>
      <c r="Q6" s="120" t="s">
        <v>676</v>
      </c>
      <c r="R6" s="48" t="s">
        <v>671</v>
      </c>
      <c r="S6" s="157" t="s">
        <v>704</v>
      </c>
      <c r="U6" s="13"/>
      <c r="V6" s="13"/>
    </row>
    <row r="7" spans="1:22" x14ac:dyDescent="0.2">
      <c r="A7" s="39"/>
      <c r="B7" s="86"/>
      <c r="C7" s="38"/>
      <c r="D7" s="35"/>
      <c r="E7" s="120" t="s">
        <v>675</v>
      </c>
      <c r="F7" s="155" t="s">
        <v>681</v>
      </c>
      <c r="G7" s="127" t="s">
        <v>673</v>
      </c>
      <c r="H7" s="183"/>
      <c r="I7" s="120" t="s">
        <v>675</v>
      </c>
      <c r="J7" s="155" t="s">
        <v>703</v>
      </c>
      <c r="K7" s="129" t="s">
        <v>673</v>
      </c>
      <c r="L7" s="189"/>
      <c r="M7" s="48" t="s">
        <v>675</v>
      </c>
      <c r="N7" s="155" t="s">
        <v>681</v>
      </c>
      <c r="O7" s="127" t="s">
        <v>673</v>
      </c>
      <c r="P7" s="183"/>
      <c r="Q7" s="120" t="s">
        <v>675</v>
      </c>
      <c r="R7" s="155" t="s">
        <v>703</v>
      </c>
      <c r="S7" s="129" t="s">
        <v>673</v>
      </c>
      <c r="U7" s="13"/>
      <c r="V7" s="13"/>
    </row>
    <row r="8" spans="1:22" x14ac:dyDescent="0.2">
      <c r="A8" s="39"/>
      <c r="B8" s="86"/>
      <c r="C8" s="38"/>
      <c r="D8" s="35"/>
      <c r="E8" s="120" t="s">
        <v>677</v>
      </c>
      <c r="F8" s="48" t="s">
        <v>662</v>
      </c>
      <c r="G8" s="127" t="s">
        <v>674</v>
      </c>
      <c r="H8" s="183"/>
      <c r="I8" s="120" t="s">
        <v>677</v>
      </c>
      <c r="J8" s="48" t="s">
        <v>662</v>
      </c>
      <c r="K8" s="129" t="s">
        <v>674</v>
      </c>
      <c r="L8" s="189"/>
      <c r="M8" s="48" t="s">
        <v>677</v>
      </c>
      <c r="N8" s="48" t="s">
        <v>662</v>
      </c>
      <c r="O8" s="127" t="s">
        <v>674</v>
      </c>
      <c r="P8" s="183"/>
      <c r="Q8" s="120" t="s">
        <v>677</v>
      </c>
      <c r="R8" s="48" t="s">
        <v>662</v>
      </c>
      <c r="S8" s="129" t="s">
        <v>674</v>
      </c>
      <c r="U8" s="13"/>
      <c r="V8" s="13"/>
    </row>
    <row r="9" spans="1:22" x14ac:dyDescent="0.2">
      <c r="A9" s="39"/>
      <c r="B9" s="86"/>
      <c r="C9" s="38"/>
      <c r="D9" s="35"/>
      <c r="E9" s="120"/>
      <c r="F9" s="48"/>
      <c r="G9" s="130"/>
      <c r="H9" s="183"/>
      <c r="I9" s="120"/>
      <c r="J9" s="48"/>
      <c r="K9" s="131"/>
      <c r="L9" s="189"/>
      <c r="M9" s="48"/>
      <c r="N9" s="48"/>
      <c r="O9" s="130"/>
      <c r="P9" s="183"/>
      <c r="Q9" s="120"/>
      <c r="R9" s="48"/>
      <c r="S9" s="131"/>
      <c r="U9" s="13"/>
      <c r="V9" s="13"/>
    </row>
    <row r="10" spans="1:22" s="198" customFormat="1" x14ac:dyDescent="0.2">
      <c r="A10" s="192"/>
      <c r="B10" s="193"/>
      <c r="C10" s="194"/>
      <c r="D10" s="195"/>
      <c r="E10" s="199" t="s">
        <v>663</v>
      </c>
      <c r="F10" s="200" t="s">
        <v>663</v>
      </c>
      <c r="G10" s="201" t="s">
        <v>0</v>
      </c>
      <c r="H10" s="202"/>
      <c r="I10" s="199" t="s">
        <v>663</v>
      </c>
      <c r="J10" s="200" t="s">
        <v>663</v>
      </c>
      <c r="K10" s="201" t="s">
        <v>0</v>
      </c>
      <c r="L10" s="203"/>
      <c r="M10" s="200" t="s">
        <v>663</v>
      </c>
      <c r="N10" s="200" t="s">
        <v>663</v>
      </c>
      <c r="O10" s="201" t="s">
        <v>0</v>
      </c>
      <c r="P10" s="202"/>
      <c r="Q10" s="199" t="s">
        <v>663</v>
      </c>
      <c r="R10" s="200" t="s">
        <v>663</v>
      </c>
      <c r="S10" s="201" t="s">
        <v>0</v>
      </c>
      <c r="T10" s="160"/>
      <c r="U10" s="160"/>
      <c r="V10" s="160"/>
    </row>
    <row r="11" spans="1:22" x14ac:dyDescent="0.2">
      <c r="A11" s="39"/>
      <c r="B11" s="86"/>
      <c r="C11" s="38"/>
      <c r="D11" s="35"/>
      <c r="E11" s="121"/>
      <c r="F11" s="122"/>
      <c r="G11" s="122"/>
      <c r="H11" s="185"/>
      <c r="I11" s="123"/>
      <c r="J11" s="122"/>
      <c r="K11" s="124"/>
      <c r="L11" s="191"/>
      <c r="M11" s="122"/>
      <c r="N11" s="122"/>
      <c r="O11" s="122"/>
      <c r="P11" s="185"/>
      <c r="Q11" s="123"/>
      <c r="R11" s="122"/>
      <c r="S11" s="122"/>
      <c r="U11" s="13"/>
      <c r="V11" s="13"/>
    </row>
    <row r="12" spans="1:22" s="132" customFormat="1" x14ac:dyDescent="0.2">
      <c r="A12" s="39"/>
      <c r="B12" s="86"/>
      <c r="C12" s="38"/>
      <c r="D12" s="35"/>
      <c r="E12" s="133"/>
      <c r="F12" s="134"/>
      <c r="G12" s="135"/>
      <c r="H12" s="134"/>
      <c r="I12" s="136"/>
      <c r="J12" s="134"/>
      <c r="K12" s="137"/>
      <c r="L12" s="153"/>
      <c r="M12" s="138"/>
      <c r="N12" s="138"/>
      <c r="O12" s="139"/>
      <c r="P12" s="138"/>
      <c r="Q12" s="138"/>
      <c r="R12" s="138"/>
      <c r="S12" s="140"/>
      <c r="T12" s="160" t="s">
        <v>679</v>
      </c>
      <c r="U12" s="138"/>
      <c r="V12" s="138"/>
    </row>
    <row r="13" spans="1:22" x14ac:dyDescent="0.2">
      <c r="A13" s="11">
        <v>1</v>
      </c>
      <c r="B13" s="87" t="s">
        <v>1</v>
      </c>
      <c r="C13" s="14" t="s">
        <v>2</v>
      </c>
      <c r="D13" s="16" t="s">
        <v>665</v>
      </c>
      <c r="E13" s="166">
        <v>32253</v>
      </c>
      <c r="F13" s="167">
        <v>31486</v>
      </c>
      <c r="G13" s="168">
        <v>97.62</v>
      </c>
      <c r="H13" s="186"/>
      <c r="I13" s="215">
        <v>32666</v>
      </c>
      <c r="J13" s="215">
        <v>31933</v>
      </c>
      <c r="K13" s="216">
        <v>97.756076654625602</v>
      </c>
      <c r="L13" s="47"/>
      <c r="M13" s="166">
        <v>17373</v>
      </c>
      <c r="N13" s="167">
        <v>16684</v>
      </c>
      <c r="O13" s="168">
        <v>96.03</v>
      </c>
      <c r="Q13" s="215">
        <v>19126</v>
      </c>
      <c r="R13" s="215">
        <v>18533</v>
      </c>
      <c r="S13" s="216">
        <v>96.899508522430196</v>
      </c>
      <c r="T13" s="161" t="s">
        <v>683</v>
      </c>
      <c r="U13" s="165" t="s">
        <v>699</v>
      </c>
    </row>
    <row r="14" spans="1:22" x14ac:dyDescent="0.2">
      <c r="A14" s="11">
        <v>2</v>
      </c>
      <c r="B14" s="87" t="s">
        <v>3</v>
      </c>
      <c r="C14" s="15" t="s">
        <v>4</v>
      </c>
      <c r="D14" s="16" t="s">
        <v>665</v>
      </c>
      <c r="E14" s="169">
        <v>46396</v>
      </c>
      <c r="F14" s="170">
        <v>45374</v>
      </c>
      <c r="G14" s="171">
        <v>97.8</v>
      </c>
      <c r="H14" s="186"/>
      <c r="I14" s="215">
        <v>47928</v>
      </c>
      <c r="J14" s="215">
        <v>46882</v>
      </c>
      <c r="K14" s="216">
        <v>97.817559672842606</v>
      </c>
      <c r="L14" s="47"/>
      <c r="M14" s="169">
        <v>27001</v>
      </c>
      <c r="N14" s="170">
        <v>26387</v>
      </c>
      <c r="O14" s="171">
        <v>97.73</v>
      </c>
      <c r="Q14" s="215">
        <v>27164</v>
      </c>
      <c r="R14" s="215">
        <v>26678</v>
      </c>
      <c r="S14" s="216">
        <v>98.210867324399942</v>
      </c>
      <c r="T14" s="161" t="s">
        <v>684</v>
      </c>
      <c r="U14" s="165" t="s">
        <v>696</v>
      </c>
      <c r="V14" s="36"/>
    </row>
    <row r="15" spans="1:22" x14ac:dyDescent="0.2">
      <c r="A15" s="11">
        <v>3</v>
      </c>
      <c r="B15" s="87" t="s">
        <v>5</v>
      </c>
      <c r="C15" s="15" t="s">
        <v>6</v>
      </c>
      <c r="D15" s="16" t="s">
        <v>665</v>
      </c>
      <c r="E15" s="169">
        <v>57424</v>
      </c>
      <c r="F15" s="170">
        <v>56675</v>
      </c>
      <c r="G15" s="171">
        <v>98.7</v>
      </c>
      <c r="H15" s="186"/>
      <c r="I15" s="215">
        <v>59155</v>
      </c>
      <c r="J15" s="215">
        <v>58463</v>
      </c>
      <c r="K15" s="216">
        <v>98.830191868819213</v>
      </c>
      <c r="L15" s="47"/>
      <c r="M15" s="169">
        <v>30755</v>
      </c>
      <c r="N15" s="170">
        <v>30412</v>
      </c>
      <c r="O15" s="171">
        <v>98.88</v>
      </c>
      <c r="Q15" s="215">
        <v>31667</v>
      </c>
      <c r="R15" s="215">
        <v>31361</v>
      </c>
      <c r="S15" s="216">
        <v>99.033694382164398</v>
      </c>
      <c r="T15" s="161" t="s">
        <v>685</v>
      </c>
      <c r="U15" s="165" t="s">
        <v>697</v>
      </c>
      <c r="V15" s="36"/>
    </row>
    <row r="16" spans="1:22" x14ac:dyDescent="0.2">
      <c r="A16" s="11">
        <v>4</v>
      </c>
      <c r="B16" s="87" t="s">
        <v>7</v>
      </c>
      <c r="C16" s="15" t="s">
        <v>8</v>
      </c>
      <c r="D16" s="16" t="s">
        <v>665</v>
      </c>
      <c r="E16" s="169">
        <v>86666</v>
      </c>
      <c r="F16" s="170">
        <v>85062</v>
      </c>
      <c r="G16" s="171">
        <v>98.15</v>
      </c>
      <c r="H16" s="186"/>
      <c r="I16" s="215">
        <v>88537</v>
      </c>
      <c r="J16" s="215">
        <v>86910</v>
      </c>
      <c r="K16" s="216">
        <v>98.162350203869565</v>
      </c>
      <c r="L16" s="47"/>
      <c r="M16" s="169">
        <v>34348</v>
      </c>
      <c r="N16" s="170">
        <v>33987</v>
      </c>
      <c r="O16" s="171">
        <v>98.95</v>
      </c>
      <c r="Q16" s="215">
        <v>34842</v>
      </c>
      <c r="R16" s="215">
        <v>34619</v>
      </c>
      <c r="S16" s="216">
        <v>99.35996785488777</v>
      </c>
      <c r="T16" s="161" t="s">
        <v>683</v>
      </c>
      <c r="U16" s="165" t="s">
        <v>699</v>
      </c>
      <c r="V16" s="36"/>
    </row>
    <row r="17" spans="1:22" x14ac:dyDescent="0.2">
      <c r="A17" s="11">
        <v>5</v>
      </c>
      <c r="B17" s="87" t="s">
        <v>9</v>
      </c>
      <c r="C17" s="15" t="s">
        <v>10</v>
      </c>
      <c r="D17" s="16" t="s">
        <v>665</v>
      </c>
      <c r="E17" s="169">
        <v>50928</v>
      </c>
      <c r="F17" s="170">
        <v>49306</v>
      </c>
      <c r="G17" s="171">
        <v>96.82</v>
      </c>
      <c r="H17" s="186"/>
      <c r="I17" s="215">
        <v>52850</v>
      </c>
      <c r="J17" s="215">
        <v>51280</v>
      </c>
      <c r="K17" s="216">
        <v>97.029328287606432</v>
      </c>
      <c r="L17" s="47"/>
      <c r="M17" s="169">
        <v>33693</v>
      </c>
      <c r="N17" s="170">
        <v>32949</v>
      </c>
      <c r="O17" s="171">
        <v>97.79</v>
      </c>
      <c r="Q17" s="215">
        <v>34395</v>
      </c>
      <c r="R17" s="215">
        <v>33848</v>
      </c>
      <c r="S17" s="216">
        <v>98.409652565779908</v>
      </c>
      <c r="T17" s="161" t="s">
        <v>685</v>
      </c>
      <c r="U17" s="165" t="s">
        <v>697</v>
      </c>
      <c r="V17" s="36"/>
    </row>
    <row r="18" spans="1:22" x14ac:dyDescent="0.2">
      <c r="A18" s="11">
        <v>6</v>
      </c>
      <c r="B18" s="87" t="s">
        <v>11</v>
      </c>
      <c r="C18" s="15" t="s">
        <v>12</v>
      </c>
      <c r="D18" s="16" t="s">
        <v>665</v>
      </c>
      <c r="E18" s="169">
        <v>62052</v>
      </c>
      <c r="F18" s="170">
        <v>60799</v>
      </c>
      <c r="G18" s="171">
        <v>97.98</v>
      </c>
      <c r="H18" s="186"/>
      <c r="I18" s="215">
        <v>64127</v>
      </c>
      <c r="J18" s="215">
        <v>63129</v>
      </c>
      <c r="K18" s="216">
        <v>98.443713256506612</v>
      </c>
      <c r="L18" s="47"/>
      <c r="M18" s="169">
        <v>46852</v>
      </c>
      <c r="N18" s="170">
        <v>46534</v>
      </c>
      <c r="O18" s="171">
        <v>99.32</v>
      </c>
      <c r="Q18" s="215">
        <v>47760</v>
      </c>
      <c r="R18" s="215">
        <v>47350</v>
      </c>
      <c r="S18" s="216">
        <v>99.141541038525958</v>
      </c>
      <c r="T18" s="161" t="s">
        <v>683</v>
      </c>
      <c r="U18" s="165" t="s">
        <v>699</v>
      </c>
      <c r="V18" s="36"/>
    </row>
    <row r="19" spans="1:22" x14ac:dyDescent="0.2">
      <c r="A19" s="11">
        <v>7</v>
      </c>
      <c r="B19" s="87" t="s">
        <v>13</v>
      </c>
      <c r="C19" s="15" t="s">
        <v>14</v>
      </c>
      <c r="D19" s="16" t="s">
        <v>665</v>
      </c>
      <c r="E19" s="169">
        <v>102797</v>
      </c>
      <c r="F19" s="170">
        <v>101081</v>
      </c>
      <c r="G19" s="171">
        <v>98.33</v>
      </c>
      <c r="H19" s="186"/>
      <c r="I19" s="215">
        <v>107358</v>
      </c>
      <c r="J19" s="215">
        <v>105437</v>
      </c>
      <c r="K19" s="216">
        <v>98.21065966206524</v>
      </c>
      <c r="L19" s="47"/>
      <c r="M19" s="169">
        <v>50150</v>
      </c>
      <c r="N19" s="170">
        <v>49899</v>
      </c>
      <c r="O19" s="171">
        <v>99.5</v>
      </c>
      <c r="Q19" s="215">
        <v>50502</v>
      </c>
      <c r="R19" s="215">
        <v>50220</v>
      </c>
      <c r="S19" s="216">
        <v>99.441606273018891</v>
      </c>
      <c r="T19" s="161" t="s">
        <v>683</v>
      </c>
      <c r="U19" s="165" t="s">
        <v>699</v>
      </c>
      <c r="V19" s="36"/>
    </row>
    <row r="20" spans="1:22" x14ac:dyDescent="0.2">
      <c r="A20" s="11">
        <v>8</v>
      </c>
      <c r="B20" s="87" t="s">
        <v>15</v>
      </c>
      <c r="C20" s="15" t="s">
        <v>16</v>
      </c>
      <c r="D20" s="16" t="s">
        <v>665</v>
      </c>
      <c r="E20" s="169">
        <v>47765</v>
      </c>
      <c r="F20" s="170">
        <v>46985</v>
      </c>
      <c r="G20" s="171">
        <v>98.37</v>
      </c>
      <c r="H20" s="186"/>
      <c r="I20" s="215">
        <v>48367</v>
      </c>
      <c r="J20" s="215">
        <v>47570</v>
      </c>
      <c r="K20" s="216">
        <v>98.3521822730374</v>
      </c>
      <c r="L20" s="47"/>
      <c r="M20" s="169">
        <v>23264</v>
      </c>
      <c r="N20" s="170">
        <v>22835</v>
      </c>
      <c r="O20" s="171">
        <v>98.16</v>
      </c>
      <c r="Q20" s="215">
        <v>23763</v>
      </c>
      <c r="R20" s="215">
        <v>23382</v>
      </c>
      <c r="S20" s="216">
        <v>98.39666708748895</v>
      </c>
      <c r="T20" s="161" t="s">
        <v>686</v>
      </c>
      <c r="U20" s="165" t="s">
        <v>694</v>
      </c>
      <c r="V20" s="36"/>
    </row>
    <row r="21" spans="1:22" x14ac:dyDescent="0.2">
      <c r="A21" s="11">
        <v>9</v>
      </c>
      <c r="B21" s="87" t="s">
        <v>595</v>
      </c>
      <c r="C21" s="15" t="s">
        <v>17</v>
      </c>
      <c r="D21" s="16" t="s">
        <v>656</v>
      </c>
      <c r="E21" s="169">
        <v>58161</v>
      </c>
      <c r="F21" s="170">
        <v>54853</v>
      </c>
      <c r="G21" s="171">
        <v>94.31</v>
      </c>
      <c r="H21" s="186"/>
      <c r="I21" s="215">
        <v>63431</v>
      </c>
      <c r="J21" s="215">
        <v>60145</v>
      </c>
      <c r="K21" s="216">
        <v>94.819567719253996</v>
      </c>
      <c r="L21" s="47"/>
      <c r="M21" s="169">
        <v>60244</v>
      </c>
      <c r="N21" s="170">
        <v>58973</v>
      </c>
      <c r="O21" s="171">
        <v>97.89</v>
      </c>
      <c r="Q21" s="215">
        <v>56646</v>
      </c>
      <c r="R21" s="215">
        <v>55634</v>
      </c>
      <c r="S21" s="216">
        <v>98.213466087631957</v>
      </c>
      <c r="T21" s="161" t="s">
        <v>687</v>
      </c>
      <c r="U21" s="165" t="s">
        <v>692</v>
      </c>
      <c r="V21" s="36"/>
    </row>
    <row r="22" spans="1:22" x14ac:dyDescent="0.2">
      <c r="A22" s="11">
        <v>10</v>
      </c>
      <c r="B22" s="87" t="s">
        <v>18</v>
      </c>
      <c r="C22" s="15" t="s">
        <v>19</v>
      </c>
      <c r="D22" s="16" t="s">
        <v>656</v>
      </c>
      <c r="E22" s="169">
        <v>184808</v>
      </c>
      <c r="F22" s="170">
        <v>178252</v>
      </c>
      <c r="G22" s="171">
        <v>96.45</v>
      </c>
      <c r="H22" s="186"/>
      <c r="I22" s="215">
        <v>190387</v>
      </c>
      <c r="J22" s="215">
        <v>182947</v>
      </c>
      <c r="K22" s="216">
        <v>96.092170158676808</v>
      </c>
      <c r="L22" s="47"/>
      <c r="M22" s="169">
        <v>112136</v>
      </c>
      <c r="N22" s="170">
        <v>108009</v>
      </c>
      <c r="O22" s="171">
        <v>96.32</v>
      </c>
      <c r="Q22" s="215">
        <v>111802</v>
      </c>
      <c r="R22" s="215">
        <v>108146</v>
      </c>
      <c r="S22" s="216">
        <v>96.729933274896695</v>
      </c>
      <c r="T22" s="161" t="s">
        <v>687</v>
      </c>
      <c r="U22" s="165" t="s">
        <v>692</v>
      </c>
      <c r="V22" s="36"/>
    </row>
    <row r="23" spans="1:22" x14ac:dyDescent="0.2">
      <c r="A23" s="11">
        <v>11</v>
      </c>
      <c r="B23" s="87" t="s">
        <v>20</v>
      </c>
      <c r="C23" s="15" t="s">
        <v>21</v>
      </c>
      <c r="D23" s="16" t="s">
        <v>666</v>
      </c>
      <c r="E23" s="169">
        <v>90531</v>
      </c>
      <c r="F23" s="170">
        <v>86621</v>
      </c>
      <c r="G23" s="171">
        <v>95.68</v>
      </c>
      <c r="H23" s="186"/>
      <c r="I23" s="215">
        <v>94926</v>
      </c>
      <c r="J23" s="215">
        <v>91140</v>
      </c>
      <c r="K23" s="216">
        <v>96.011630111876627</v>
      </c>
      <c r="L23" s="47"/>
      <c r="M23" s="169">
        <v>54391</v>
      </c>
      <c r="N23" s="170">
        <v>52884</v>
      </c>
      <c r="O23" s="171">
        <v>97.23</v>
      </c>
      <c r="Q23" s="215">
        <v>55567</v>
      </c>
      <c r="R23" s="215">
        <v>53942</v>
      </c>
      <c r="S23" s="216">
        <v>97.075602425900271</v>
      </c>
      <c r="T23" s="161" t="s">
        <v>688</v>
      </c>
      <c r="U23" s="165" t="s">
        <v>693</v>
      </c>
      <c r="V23" s="36"/>
    </row>
    <row r="24" spans="1:22" x14ac:dyDescent="0.2">
      <c r="A24" s="11">
        <v>12</v>
      </c>
      <c r="B24" s="87" t="s">
        <v>22</v>
      </c>
      <c r="C24" s="15" t="s">
        <v>23</v>
      </c>
      <c r="D24" s="16" t="s">
        <v>665</v>
      </c>
      <c r="E24" s="169">
        <v>29448</v>
      </c>
      <c r="F24" s="170">
        <v>28493</v>
      </c>
      <c r="G24" s="171">
        <v>96.76</v>
      </c>
      <c r="H24" s="187"/>
      <c r="I24" s="215">
        <v>30489</v>
      </c>
      <c r="J24" s="215">
        <v>29528</v>
      </c>
      <c r="K24" s="216">
        <v>96.848043556692573</v>
      </c>
      <c r="M24" s="169">
        <v>23777</v>
      </c>
      <c r="N24" s="170">
        <v>23466</v>
      </c>
      <c r="O24" s="171">
        <v>98.69</v>
      </c>
      <c r="Q24" s="215">
        <v>23305</v>
      </c>
      <c r="R24" s="215">
        <v>23009</v>
      </c>
      <c r="S24" s="216">
        <v>98.7298862904956</v>
      </c>
      <c r="T24" s="161" t="s">
        <v>684</v>
      </c>
      <c r="U24" s="165" t="s">
        <v>696</v>
      </c>
      <c r="V24" s="36"/>
    </row>
    <row r="25" spans="1:22" x14ac:dyDescent="0.2">
      <c r="A25" s="11">
        <v>13</v>
      </c>
      <c r="B25" s="87" t="s">
        <v>24</v>
      </c>
      <c r="C25" s="15" t="s">
        <v>25</v>
      </c>
      <c r="D25" s="16" t="s">
        <v>665</v>
      </c>
      <c r="E25" s="169">
        <v>89921</v>
      </c>
      <c r="F25" s="170">
        <v>87289</v>
      </c>
      <c r="G25" s="171">
        <v>97.07</v>
      </c>
      <c r="H25" s="187"/>
      <c r="I25" s="215">
        <v>92030</v>
      </c>
      <c r="J25" s="215">
        <v>89421</v>
      </c>
      <c r="K25" s="216">
        <v>97.165054873410838</v>
      </c>
      <c r="M25" s="169">
        <v>81401</v>
      </c>
      <c r="N25" s="170">
        <v>80344</v>
      </c>
      <c r="O25" s="171">
        <v>98.7</v>
      </c>
      <c r="Q25" s="215">
        <v>83217</v>
      </c>
      <c r="R25" s="215">
        <v>82718</v>
      </c>
      <c r="S25" s="216">
        <v>99.40036290661763</v>
      </c>
      <c r="T25" s="161" t="s">
        <v>686</v>
      </c>
      <c r="U25" s="165" t="s">
        <v>694</v>
      </c>
      <c r="V25" s="36"/>
    </row>
    <row r="26" spans="1:22" x14ac:dyDescent="0.2">
      <c r="A26" s="11">
        <v>14</v>
      </c>
      <c r="B26" s="87" t="s">
        <v>26</v>
      </c>
      <c r="C26" s="15" t="s">
        <v>27</v>
      </c>
      <c r="D26" s="16" t="s">
        <v>665</v>
      </c>
      <c r="E26" s="169">
        <v>85805</v>
      </c>
      <c r="F26" s="170">
        <v>84548</v>
      </c>
      <c r="G26" s="171">
        <v>98.54</v>
      </c>
      <c r="H26" s="187"/>
      <c r="I26" s="215">
        <v>87160</v>
      </c>
      <c r="J26" s="215">
        <v>85942</v>
      </c>
      <c r="K26" s="216">
        <v>98.602569986232211</v>
      </c>
      <c r="M26" s="169">
        <v>75532</v>
      </c>
      <c r="N26" s="170">
        <v>75285</v>
      </c>
      <c r="O26" s="171">
        <v>99.67</v>
      </c>
      <c r="Q26" s="215">
        <v>76473</v>
      </c>
      <c r="R26" s="215">
        <v>75921</v>
      </c>
      <c r="S26" s="216">
        <v>99.278176611353032</v>
      </c>
      <c r="T26" s="161" t="s">
        <v>683</v>
      </c>
      <c r="U26" s="165" t="s">
        <v>699</v>
      </c>
      <c r="V26" s="36"/>
    </row>
    <row r="27" spans="1:22" x14ac:dyDescent="0.2">
      <c r="A27" s="11">
        <v>15</v>
      </c>
      <c r="B27" s="87" t="s">
        <v>28</v>
      </c>
      <c r="C27" s="15" t="s">
        <v>29</v>
      </c>
      <c r="D27" s="16" t="s">
        <v>665</v>
      </c>
      <c r="E27" s="169">
        <v>54054</v>
      </c>
      <c r="F27" s="170">
        <v>52419</v>
      </c>
      <c r="G27" s="171">
        <v>96.98</v>
      </c>
      <c r="H27" s="187"/>
      <c r="I27" s="215">
        <v>56191</v>
      </c>
      <c r="J27" s="215">
        <v>54422</v>
      </c>
      <c r="K27" s="216">
        <v>96.851809008560082</v>
      </c>
      <c r="M27" s="169">
        <v>51531</v>
      </c>
      <c r="N27" s="170">
        <v>50913</v>
      </c>
      <c r="O27" s="171">
        <v>98.8</v>
      </c>
      <c r="Q27" s="215">
        <v>54078</v>
      </c>
      <c r="R27" s="215">
        <v>53675</v>
      </c>
      <c r="S27" s="216">
        <v>99.254780132401351</v>
      </c>
      <c r="T27" s="161" t="s">
        <v>685</v>
      </c>
      <c r="U27" s="165" t="s">
        <v>697</v>
      </c>
      <c r="V27" s="36"/>
    </row>
    <row r="28" spans="1:22" x14ac:dyDescent="0.2">
      <c r="A28" s="11">
        <v>16</v>
      </c>
      <c r="B28" s="87" t="s">
        <v>596</v>
      </c>
      <c r="C28" s="15" t="s">
        <v>30</v>
      </c>
      <c r="D28" s="16" t="s">
        <v>664</v>
      </c>
      <c r="E28" s="169">
        <v>90855</v>
      </c>
      <c r="F28" s="170">
        <v>89614</v>
      </c>
      <c r="G28" s="171">
        <v>98.63</v>
      </c>
      <c r="H28" s="187"/>
      <c r="I28" s="215">
        <v>92554</v>
      </c>
      <c r="J28" s="215">
        <v>91380</v>
      </c>
      <c r="K28" s="216">
        <v>98.731551310586255</v>
      </c>
      <c r="M28" s="169">
        <v>64624</v>
      </c>
      <c r="N28" s="170">
        <v>63876</v>
      </c>
      <c r="O28" s="171">
        <v>98.84</v>
      </c>
      <c r="Q28" s="215">
        <v>66805</v>
      </c>
      <c r="R28" s="215">
        <v>65496</v>
      </c>
      <c r="S28" s="216">
        <v>98.04056582591123</v>
      </c>
      <c r="T28" s="161" t="s">
        <v>689</v>
      </c>
      <c r="U28" s="165" t="s">
        <v>700</v>
      </c>
      <c r="V28" s="36"/>
    </row>
    <row r="29" spans="1:22" x14ac:dyDescent="0.2">
      <c r="A29" s="11">
        <v>17</v>
      </c>
      <c r="B29" s="87" t="s">
        <v>597</v>
      </c>
      <c r="C29" s="15" t="s">
        <v>584</v>
      </c>
      <c r="D29" s="16" t="s">
        <v>664</v>
      </c>
      <c r="E29" s="169">
        <v>84928</v>
      </c>
      <c r="F29" s="170">
        <v>82859</v>
      </c>
      <c r="G29" s="171">
        <v>97.56</v>
      </c>
      <c r="H29" s="187"/>
      <c r="I29" s="215">
        <v>87367</v>
      </c>
      <c r="J29" s="215">
        <v>85155</v>
      </c>
      <c r="K29" s="216">
        <v>97.468151590417435</v>
      </c>
      <c r="M29" s="169">
        <v>65700</v>
      </c>
      <c r="N29" s="170">
        <v>64747</v>
      </c>
      <c r="O29" s="171">
        <v>98.55</v>
      </c>
      <c r="Q29" s="215">
        <v>67587</v>
      </c>
      <c r="R29" s="215">
        <v>66450</v>
      </c>
      <c r="S29" s="216">
        <v>98.317723822628608</v>
      </c>
      <c r="T29" s="161" t="s">
        <v>686</v>
      </c>
      <c r="U29" s="165" t="s">
        <v>694</v>
      </c>
      <c r="V29" s="36"/>
    </row>
    <row r="30" spans="1:22" x14ac:dyDescent="0.2">
      <c r="A30" s="11">
        <v>18</v>
      </c>
      <c r="B30" s="87" t="s">
        <v>31</v>
      </c>
      <c r="C30" s="15" t="s">
        <v>32</v>
      </c>
      <c r="D30" s="16" t="s">
        <v>656</v>
      </c>
      <c r="E30" s="169">
        <v>111654</v>
      </c>
      <c r="F30" s="170">
        <v>107821</v>
      </c>
      <c r="G30" s="171">
        <v>96.57</v>
      </c>
      <c r="H30" s="187"/>
      <c r="I30" s="215">
        <v>115416</v>
      </c>
      <c r="J30" s="215">
        <v>111603</v>
      </c>
      <c r="K30" s="216">
        <v>96.696298606778953</v>
      </c>
      <c r="M30" s="169">
        <v>69890</v>
      </c>
      <c r="N30" s="170">
        <v>68833</v>
      </c>
      <c r="O30" s="171">
        <v>98.49</v>
      </c>
      <c r="Q30" s="215">
        <v>70954</v>
      </c>
      <c r="R30" s="215">
        <v>69903</v>
      </c>
      <c r="S30" s="216">
        <v>98.518758632353354</v>
      </c>
      <c r="T30" s="161" t="s">
        <v>687</v>
      </c>
      <c r="U30" s="165" t="s">
        <v>692</v>
      </c>
      <c r="V30" s="36"/>
    </row>
    <row r="31" spans="1:22" x14ac:dyDescent="0.2">
      <c r="A31" s="11">
        <v>19</v>
      </c>
      <c r="B31" s="87" t="s">
        <v>33</v>
      </c>
      <c r="C31" s="15" t="s">
        <v>34</v>
      </c>
      <c r="D31" s="16" t="s">
        <v>666</v>
      </c>
      <c r="E31" s="169">
        <v>311238</v>
      </c>
      <c r="F31" s="170">
        <v>294300</v>
      </c>
      <c r="G31" s="171">
        <v>94.56</v>
      </c>
      <c r="H31" s="187"/>
      <c r="I31" s="215">
        <v>320639</v>
      </c>
      <c r="J31" s="215">
        <v>303412</v>
      </c>
      <c r="K31" s="216">
        <v>94.627291128028716</v>
      </c>
      <c r="M31" s="169">
        <v>424193</v>
      </c>
      <c r="N31" s="170">
        <v>410307</v>
      </c>
      <c r="O31" s="171">
        <v>96.73</v>
      </c>
      <c r="Q31" s="215">
        <v>428330</v>
      </c>
      <c r="R31" s="215">
        <v>414345</v>
      </c>
      <c r="S31" s="216">
        <v>96.734994046646278</v>
      </c>
      <c r="T31" s="161" t="s">
        <v>690</v>
      </c>
      <c r="U31" s="165" t="s">
        <v>698</v>
      </c>
      <c r="V31" s="36"/>
    </row>
    <row r="32" spans="1:22" x14ac:dyDescent="0.2">
      <c r="A32" s="11">
        <v>20</v>
      </c>
      <c r="B32" s="87" t="s">
        <v>35</v>
      </c>
      <c r="C32" s="15" t="s">
        <v>36</v>
      </c>
      <c r="D32" s="16" t="s">
        <v>665</v>
      </c>
      <c r="E32" s="169">
        <v>46442</v>
      </c>
      <c r="F32" s="170">
        <v>45455</v>
      </c>
      <c r="G32" s="171">
        <v>97.87</v>
      </c>
      <c r="H32" s="187"/>
      <c r="I32" s="215">
        <v>48377</v>
      </c>
      <c r="J32" s="215">
        <v>47385</v>
      </c>
      <c r="K32" s="216">
        <v>97.949438782892699</v>
      </c>
      <c r="M32" s="169">
        <v>42564</v>
      </c>
      <c r="N32" s="170">
        <v>42211</v>
      </c>
      <c r="O32" s="171">
        <v>99.17</v>
      </c>
      <c r="Q32" s="215">
        <v>43408</v>
      </c>
      <c r="R32" s="215">
        <v>42258</v>
      </c>
      <c r="S32" s="216">
        <v>97.350718761518621</v>
      </c>
      <c r="T32" s="161" t="s">
        <v>685</v>
      </c>
      <c r="U32" s="165" t="s">
        <v>697</v>
      </c>
      <c r="V32" s="36"/>
    </row>
    <row r="33" spans="1:22" x14ac:dyDescent="0.2">
      <c r="A33" s="11">
        <v>21</v>
      </c>
      <c r="B33" s="87" t="s">
        <v>598</v>
      </c>
      <c r="C33" s="15" t="s">
        <v>37</v>
      </c>
      <c r="D33" s="16" t="s">
        <v>664</v>
      </c>
      <c r="E33" s="169">
        <v>49310</v>
      </c>
      <c r="F33" s="170">
        <v>47264</v>
      </c>
      <c r="G33" s="171">
        <v>95.85</v>
      </c>
      <c r="H33" s="187"/>
      <c r="I33" s="215">
        <v>50686</v>
      </c>
      <c r="J33" s="215">
        <v>48268</v>
      </c>
      <c r="K33" s="216">
        <v>95.229451919662239</v>
      </c>
      <c r="M33" s="169">
        <v>48771</v>
      </c>
      <c r="N33" s="170">
        <v>47681</v>
      </c>
      <c r="O33" s="171">
        <v>97.77</v>
      </c>
      <c r="Q33" s="215">
        <v>48928</v>
      </c>
      <c r="R33" s="215">
        <v>48308</v>
      </c>
      <c r="S33" s="216">
        <v>98.732831916285164</v>
      </c>
      <c r="T33" s="161" t="s">
        <v>684</v>
      </c>
      <c r="U33" s="165" t="s">
        <v>696</v>
      </c>
      <c r="V33" s="36"/>
    </row>
    <row r="34" spans="1:22" x14ac:dyDescent="0.2">
      <c r="A34" s="11">
        <v>22</v>
      </c>
      <c r="B34" s="87" t="s">
        <v>599</v>
      </c>
      <c r="C34" s="15" t="s">
        <v>38</v>
      </c>
      <c r="D34" s="16" t="s">
        <v>664</v>
      </c>
      <c r="E34" s="169">
        <v>55971</v>
      </c>
      <c r="F34" s="170">
        <v>51687</v>
      </c>
      <c r="G34" s="171">
        <v>92.35</v>
      </c>
      <c r="H34" s="187"/>
      <c r="I34" s="215">
        <v>57289</v>
      </c>
      <c r="J34" s="215">
        <v>51975</v>
      </c>
      <c r="K34" s="216">
        <v>90.724222800188514</v>
      </c>
      <c r="M34" s="169">
        <v>52062</v>
      </c>
      <c r="N34" s="170">
        <v>49506</v>
      </c>
      <c r="O34" s="171">
        <v>95.09</v>
      </c>
      <c r="Q34" s="215">
        <v>52661</v>
      </c>
      <c r="R34" s="215">
        <v>50077</v>
      </c>
      <c r="S34" s="216">
        <v>95.093142933100395</v>
      </c>
      <c r="T34" s="161" t="s">
        <v>684</v>
      </c>
      <c r="U34" s="165" t="s">
        <v>696</v>
      </c>
      <c r="V34" s="36"/>
    </row>
    <row r="35" spans="1:22" x14ac:dyDescent="0.2">
      <c r="A35" s="11">
        <v>23</v>
      </c>
      <c r="B35" s="87" t="s">
        <v>39</v>
      </c>
      <c r="C35" s="15" t="s">
        <v>40</v>
      </c>
      <c r="D35" s="16" t="s">
        <v>665</v>
      </c>
      <c r="E35" s="169">
        <v>32378</v>
      </c>
      <c r="F35" s="170">
        <v>31542</v>
      </c>
      <c r="G35" s="171">
        <v>97.42</v>
      </c>
      <c r="H35" s="187"/>
      <c r="I35" s="215">
        <v>33564</v>
      </c>
      <c r="J35" s="215">
        <v>32789</v>
      </c>
      <c r="K35" s="216">
        <v>97.690978429269464</v>
      </c>
      <c r="M35" s="169">
        <v>23484</v>
      </c>
      <c r="N35" s="170">
        <v>23172</v>
      </c>
      <c r="O35" s="171">
        <v>98.67</v>
      </c>
      <c r="Q35" s="215">
        <v>24524</v>
      </c>
      <c r="R35" s="215">
        <v>24329</v>
      </c>
      <c r="S35" s="216">
        <v>99.204860544772473</v>
      </c>
      <c r="T35" s="161" t="s">
        <v>685</v>
      </c>
      <c r="U35" s="165" t="s">
        <v>697</v>
      </c>
      <c r="V35" s="36"/>
    </row>
    <row r="36" spans="1:22" x14ac:dyDescent="0.2">
      <c r="A36" s="11">
        <v>24</v>
      </c>
      <c r="B36" s="87" t="s">
        <v>41</v>
      </c>
      <c r="C36" s="15" t="s">
        <v>42</v>
      </c>
      <c r="D36" s="16" t="s">
        <v>666</v>
      </c>
      <c r="E36" s="169">
        <v>106026</v>
      </c>
      <c r="F36" s="170">
        <v>101680</v>
      </c>
      <c r="G36" s="171">
        <v>95.9</v>
      </c>
      <c r="H36" s="187"/>
      <c r="I36" s="215">
        <v>107669</v>
      </c>
      <c r="J36" s="215">
        <v>103234</v>
      </c>
      <c r="K36" s="216">
        <v>95.880894222106633</v>
      </c>
      <c r="M36" s="169">
        <v>87521</v>
      </c>
      <c r="N36" s="170">
        <v>84327</v>
      </c>
      <c r="O36" s="171">
        <v>96.35</v>
      </c>
      <c r="Q36" s="215">
        <v>88386</v>
      </c>
      <c r="R36" s="215">
        <v>85184</v>
      </c>
      <c r="S36" s="216">
        <v>96.37725431629444</v>
      </c>
      <c r="T36" s="161" t="s">
        <v>684</v>
      </c>
      <c r="U36" s="165" t="s">
        <v>696</v>
      </c>
      <c r="V36" s="36"/>
    </row>
    <row r="37" spans="1:22" x14ac:dyDescent="0.2">
      <c r="A37" s="11">
        <v>25</v>
      </c>
      <c r="B37" s="87" t="s">
        <v>43</v>
      </c>
      <c r="C37" s="15" t="s">
        <v>44</v>
      </c>
      <c r="D37" s="16" t="s">
        <v>665</v>
      </c>
      <c r="E37" s="169">
        <v>25685</v>
      </c>
      <c r="F37" s="170">
        <v>24616</v>
      </c>
      <c r="G37" s="171">
        <v>95.84</v>
      </c>
      <c r="H37" s="187"/>
      <c r="I37" s="215">
        <v>26625</v>
      </c>
      <c r="J37" s="215">
        <v>25568</v>
      </c>
      <c r="K37" s="216">
        <v>96.030046948356812</v>
      </c>
      <c r="M37" s="169">
        <v>19330</v>
      </c>
      <c r="N37" s="170">
        <v>18970</v>
      </c>
      <c r="O37" s="171">
        <v>98.14</v>
      </c>
      <c r="Q37" s="215">
        <v>19941</v>
      </c>
      <c r="R37" s="215">
        <v>19542</v>
      </c>
      <c r="S37" s="216">
        <v>97.999097337144576</v>
      </c>
      <c r="T37" s="161" t="s">
        <v>685</v>
      </c>
      <c r="U37" s="165" t="s">
        <v>697</v>
      </c>
      <c r="V37" s="36"/>
    </row>
    <row r="38" spans="1:22" x14ac:dyDescent="0.2">
      <c r="A38" s="11">
        <v>26</v>
      </c>
      <c r="B38" s="87" t="s">
        <v>600</v>
      </c>
      <c r="C38" s="15" t="s">
        <v>45</v>
      </c>
      <c r="D38" s="16" t="s">
        <v>664</v>
      </c>
      <c r="E38" s="169">
        <v>88920</v>
      </c>
      <c r="F38" s="170">
        <v>86144</v>
      </c>
      <c r="G38" s="171">
        <v>96.88</v>
      </c>
      <c r="H38" s="187"/>
      <c r="I38" s="215">
        <v>91066</v>
      </c>
      <c r="J38" s="215">
        <v>88220</v>
      </c>
      <c r="K38" s="216">
        <v>96.874794105374136</v>
      </c>
      <c r="M38" s="169">
        <v>66480</v>
      </c>
      <c r="N38" s="170">
        <v>65521</v>
      </c>
      <c r="O38" s="171">
        <v>98.56</v>
      </c>
      <c r="Q38" s="215">
        <v>67667</v>
      </c>
      <c r="R38" s="215">
        <v>66760</v>
      </c>
      <c r="S38" s="216">
        <v>98.659612514224065</v>
      </c>
      <c r="T38" s="161" t="s">
        <v>689</v>
      </c>
      <c r="U38" s="165" t="s">
        <v>700</v>
      </c>
      <c r="V38" s="36"/>
    </row>
    <row r="39" spans="1:22" x14ac:dyDescent="0.2">
      <c r="A39" s="11">
        <v>27</v>
      </c>
      <c r="B39" s="87" t="s">
        <v>601</v>
      </c>
      <c r="C39" s="15" t="s">
        <v>46</v>
      </c>
      <c r="D39" s="16" t="s">
        <v>664</v>
      </c>
      <c r="E39" s="169">
        <v>58719</v>
      </c>
      <c r="F39" s="170">
        <v>57460</v>
      </c>
      <c r="G39" s="171">
        <v>97.86</v>
      </c>
      <c r="H39" s="187"/>
      <c r="I39" s="215">
        <v>59652</v>
      </c>
      <c r="J39" s="215">
        <v>58614</v>
      </c>
      <c r="K39" s="216">
        <v>98.259907463287064</v>
      </c>
      <c r="M39" s="169">
        <v>76509</v>
      </c>
      <c r="N39" s="170">
        <v>74870</v>
      </c>
      <c r="O39" s="171">
        <v>97.86</v>
      </c>
      <c r="Q39" s="215">
        <v>69824</v>
      </c>
      <c r="R39" s="215">
        <v>69055</v>
      </c>
      <c r="S39" s="216">
        <v>98.898659486709434</v>
      </c>
      <c r="T39" s="161" t="s">
        <v>683</v>
      </c>
      <c r="U39" s="165" t="s">
        <v>699</v>
      </c>
      <c r="V39" s="36"/>
    </row>
    <row r="40" spans="1:22" x14ac:dyDescent="0.2">
      <c r="A40" s="11">
        <v>28</v>
      </c>
      <c r="B40" s="87" t="s">
        <v>47</v>
      </c>
      <c r="C40" s="15" t="s">
        <v>48</v>
      </c>
      <c r="D40" s="16" t="s">
        <v>666</v>
      </c>
      <c r="E40" s="169">
        <v>177240</v>
      </c>
      <c r="F40" s="170">
        <v>166909</v>
      </c>
      <c r="G40" s="171">
        <v>94.17</v>
      </c>
      <c r="H40" s="187"/>
      <c r="I40" s="215">
        <v>184138</v>
      </c>
      <c r="J40" s="215">
        <v>173574</v>
      </c>
      <c r="K40" s="216">
        <v>94.262998403371384</v>
      </c>
      <c r="M40" s="169">
        <v>139576</v>
      </c>
      <c r="N40" s="170">
        <v>136711</v>
      </c>
      <c r="O40" s="171">
        <v>97.95</v>
      </c>
      <c r="Q40" s="215">
        <v>142981</v>
      </c>
      <c r="R40" s="215">
        <v>138599</v>
      </c>
      <c r="S40" s="216">
        <v>96.935257132066496</v>
      </c>
      <c r="T40" s="161" t="s">
        <v>688</v>
      </c>
      <c r="U40" s="165" t="s">
        <v>693</v>
      </c>
      <c r="V40" s="36"/>
    </row>
    <row r="41" spans="1:22" x14ac:dyDescent="0.2">
      <c r="A41" s="11">
        <v>29</v>
      </c>
      <c r="B41" s="87" t="s">
        <v>49</v>
      </c>
      <c r="C41" s="15" t="s">
        <v>50</v>
      </c>
      <c r="D41" s="16" t="s">
        <v>665</v>
      </c>
      <c r="E41" s="169">
        <v>74698</v>
      </c>
      <c r="F41" s="170">
        <v>73325</v>
      </c>
      <c r="G41" s="171">
        <v>98.16</v>
      </c>
      <c r="H41" s="187"/>
      <c r="I41" s="215">
        <v>76103</v>
      </c>
      <c r="J41" s="215">
        <v>74780</v>
      </c>
      <c r="K41" s="216">
        <v>98.261566561107969</v>
      </c>
      <c r="M41" s="169">
        <v>41702</v>
      </c>
      <c r="N41" s="170">
        <v>40885</v>
      </c>
      <c r="O41" s="171">
        <v>98.04</v>
      </c>
      <c r="Q41" s="215">
        <v>43455</v>
      </c>
      <c r="R41" s="215">
        <v>42928</v>
      </c>
      <c r="S41" s="216">
        <v>98.787251179380959</v>
      </c>
      <c r="T41" s="161" t="s">
        <v>686</v>
      </c>
      <c r="U41" s="165" t="s">
        <v>694</v>
      </c>
      <c r="V41" s="36"/>
    </row>
    <row r="42" spans="1:22" x14ac:dyDescent="0.2">
      <c r="A42" s="11">
        <v>30</v>
      </c>
      <c r="B42" s="87" t="s">
        <v>51</v>
      </c>
      <c r="C42" s="15" t="s">
        <v>52</v>
      </c>
      <c r="D42" s="16" t="s">
        <v>665</v>
      </c>
      <c r="E42" s="169">
        <v>59985</v>
      </c>
      <c r="F42" s="170">
        <v>58651</v>
      </c>
      <c r="G42" s="171">
        <v>97.78</v>
      </c>
      <c r="H42" s="187"/>
      <c r="I42" s="215">
        <v>61554</v>
      </c>
      <c r="J42" s="215">
        <v>60210</v>
      </c>
      <c r="K42" s="216">
        <v>97.816551320791504</v>
      </c>
      <c r="M42" s="169">
        <v>30035</v>
      </c>
      <c r="N42" s="170">
        <v>29467</v>
      </c>
      <c r="O42" s="171">
        <v>98.11</v>
      </c>
      <c r="Q42" s="215">
        <v>30920</v>
      </c>
      <c r="R42" s="215">
        <v>30486</v>
      </c>
      <c r="S42" s="216">
        <v>98.596377749029756</v>
      </c>
      <c r="T42" s="161" t="s">
        <v>686</v>
      </c>
      <c r="U42" s="165" t="s">
        <v>694</v>
      </c>
      <c r="V42" s="36"/>
    </row>
    <row r="43" spans="1:22" x14ac:dyDescent="0.2">
      <c r="A43" s="11">
        <v>31</v>
      </c>
      <c r="B43" s="87" t="s">
        <v>53</v>
      </c>
      <c r="C43" s="15" t="s">
        <v>54</v>
      </c>
      <c r="D43" s="16" t="s">
        <v>656</v>
      </c>
      <c r="E43" s="169">
        <v>116978</v>
      </c>
      <c r="F43" s="170">
        <v>111827</v>
      </c>
      <c r="G43" s="171">
        <v>95.6</v>
      </c>
      <c r="H43" s="187"/>
      <c r="I43" s="215">
        <v>120659</v>
      </c>
      <c r="J43" s="215">
        <v>115675</v>
      </c>
      <c r="K43" s="216">
        <v>95.86935081510704</v>
      </c>
      <c r="M43" s="169">
        <v>116218</v>
      </c>
      <c r="N43" s="170">
        <v>114018</v>
      </c>
      <c r="O43" s="171">
        <v>98.11</v>
      </c>
      <c r="Q43" s="215">
        <v>119604</v>
      </c>
      <c r="R43" s="215">
        <v>117597</v>
      </c>
      <c r="S43" s="216">
        <v>98.321962476171365</v>
      </c>
      <c r="T43" s="161" t="s">
        <v>687</v>
      </c>
      <c r="U43" s="165" t="s">
        <v>692</v>
      </c>
      <c r="V43" s="36"/>
    </row>
    <row r="44" spans="1:22" x14ac:dyDescent="0.2">
      <c r="A44" s="11">
        <v>32</v>
      </c>
      <c r="B44" s="87" t="s">
        <v>55</v>
      </c>
      <c r="C44" s="15" t="s">
        <v>56</v>
      </c>
      <c r="D44" s="16" t="s">
        <v>665</v>
      </c>
      <c r="E44" s="169">
        <v>46800</v>
      </c>
      <c r="F44" s="170">
        <v>46154</v>
      </c>
      <c r="G44" s="171">
        <v>98.62</v>
      </c>
      <c r="H44" s="187"/>
      <c r="I44" s="215">
        <v>47422</v>
      </c>
      <c r="J44" s="215">
        <v>46954</v>
      </c>
      <c r="K44" s="216">
        <v>99.013116275146558</v>
      </c>
      <c r="M44" s="169">
        <v>31176</v>
      </c>
      <c r="N44" s="170">
        <v>30352</v>
      </c>
      <c r="O44" s="171">
        <v>97.36</v>
      </c>
      <c r="Q44" s="215">
        <v>31727</v>
      </c>
      <c r="R44" s="215">
        <v>29969</v>
      </c>
      <c r="S44" s="216">
        <v>94.458978157405355</v>
      </c>
      <c r="T44" s="161" t="s">
        <v>686</v>
      </c>
      <c r="U44" s="165" t="s">
        <v>694</v>
      </c>
      <c r="V44" s="36"/>
    </row>
    <row r="45" spans="1:22" x14ac:dyDescent="0.2">
      <c r="A45" s="11">
        <v>33</v>
      </c>
      <c r="B45" s="87" t="s">
        <v>602</v>
      </c>
      <c r="C45" s="15" t="s">
        <v>57</v>
      </c>
      <c r="D45" s="16" t="s">
        <v>664</v>
      </c>
      <c r="E45" s="169">
        <v>128221</v>
      </c>
      <c r="F45" s="170">
        <v>124266</v>
      </c>
      <c r="G45" s="171">
        <v>96.92</v>
      </c>
      <c r="H45" s="187"/>
      <c r="I45" s="215">
        <v>135182</v>
      </c>
      <c r="J45" s="215">
        <v>131670</v>
      </c>
      <c r="K45" s="216">
        <v>97.402020979124444</v>
      </c>
      <c r="M45" s="169">
        <v>106495</v>
      </c>
      <c r="N45" s="170">
        <v>104759</v>
      </c>
      <c r="O45" s="171">
        <v>98.37</v>
      </c>
      <c r="Q45" s="215">
        <v>108638</v>
      </c>
      <c r="R45" s="215">
        <v>106670</v>
      </c>
      <c r="S45" s="216">
        <v>98.188479169351425</v>
      </c>
      <c r="T45" s="161" t="s">
        <v>683</v>
      </c>
      <c r="U45" s="165" t="s">
        <v>699</v>
      </c>
      <c r="V45" s="36"/>
    </row>
    <row r="46" spans="1:22" x14ac:dyDescent="0.2">
      <c r="A46" s="11">
        <v>34</v>
      </c>
      <c r="B46" s="87" t="s">
        <v>603</v>
      </c>
      <c r="C46" s="15" t="s">
        <v>58</v>
      </c>
      <c r="D46" s="16" t="s">
        <v>664</v>
      </c>
      <c r="E46" s="169">
        <v>195571</v>
      </c>
      <c r="F46" s="170">
        <v>188658</v>
      </c>
      <c r="G46" s="171">
        <v>96.47</v>
      </c>
      <c r="H46" s="187"/>
      <c r="I46" s="215">
        <v>202932</v>
      </c>
      <c r="J46" s="215">
        <v>195947</v>
      </c>
      <c r="K46" s="216">
        <v>96.557960301973083</v>
      </c>
      <c r="M46" s="169">
        <v>215057</v>
      </c>
      <c r="N46" s="170">
        <v>210841</v>
      </c>
      <c r="O46" s="171">
        <v>98.04</v>
      </c>
      <c r="Q46" s="215">
        <v>220969</v>
      </c>
      <c r="R46" s="215">
        <v>216333</v>
      </c>
      <c r="S46" s="216">
        <v>97.901968149378419</v>
      </c>
      <c r="T46" s="161" t="s">
        <v>689</v>
      </c>
      <c r="U46" s="165" t="s">
        <v>700</v>
      </c>
      <c r="V46" s="36"/>
    </row>
    <row r="47" spans="1:22" x14ac:dyDescent="0.2">
      <c r="A47" s="11">
        <v>35</v>
      </c>
      <c r="B47" s="87" t="s">
        <v>59</v>
      </c>
      <c r="C47" s="15" t="s">
        <v>60</v>
      </c>
      <c r="D47" s="16" t="s">
        <v>665</v>
      </c>
      <c r="E47" s="169">
        <v>65824</v>
      </c>
      <c r="F47" s="170">
        <v>65046</v>
      </c>
      <c r="G47" s="171">
        <v>98.82</v>
      </c>
      <c r="H47" s="187"/>
      <c r="I47" s="215">
        <v>66833</v>
      </c>
      <c r="J47" s="215">
        <v>66144</v>
      </c>
      <c r="K47" s="216">
        <v>98.969072164948457</v>
      </c>
      <c r="M47" s="169">
        <v>30013</v>
      </c>
      <c r="N47" s="170">
        <v>29747</v>
      </c>
      <c r="O47" s="171">
        <v>99.11</v>
      </c>
      <c r="Q47" s="215">
        <v>30538</v>
      </c>
      <c r="R47" s="215">
        <v>30285</v>
      </c>
      <c r="S47" s="216">
        <v>99.171524002881654</v>
      </c>
      <c r="T47" s="161" t="s">
        <v>686</v>
      </c>
      <c r="U47" s="165" t="s">
        <v>694</v>
      </c>
      <c r="V47" s="36"/>
    </row>
    <row r="48" spans="1:22" x14ac:dyDescent="0.2">
      <c r="A48" s="11">
        <v>36</v>
      </c>
      <c r="B48" s="87" t="s">
        <v>61</v>
      </c>
      <c r="C48" s="15" t="s">
        <v>62</v>
      </c>
      <c r="D48" s="16" t="s">
        <v>656</v>
      </c>
      <c r="E48" s="169">
        <v>171189</v>
      </c>
      <c r="F48" s="170">
        <v>167256</v>
      </c>
      <c r="G48" s="171">
        <v>97.7</v>
      </c>
      <c r="H48" s="187"/>
      <c r="I48" s="215">
        <v>175646</v>
      </c>
      <c r="J48" s="215">
        <v>171760</v>
      </c>
      <c r="K48" s="216">
        <v>97.787595504594478</v>
      </c>
      <c r="M48" s="169">
        <v>85406</v>
      </c>
      <c r="N48" s="170">
        <v>84487</v>
      </c>
      <c r="O48" s="171">
        <v>98.92</v>
      </c>
      <c r="Q48" s="215">
        <v>85447</v>
      </c>
      <c r="R48" s="215">
        <v>84636</v>
      </c>
      <c r="S48" s="216">
        <v>99.050873640970423</v>
      </c>
      <c r="T48" s="161" t="s">
        <v>687</v>
      </c>
      <c r="U48" s="165" t="s">
        <v>692</v>
      </c>
      <c r="V48" s="36"/>
    </row>
    <row r="49" spans="1:22" x14ac:dyDescent="0.2">
      <c r="A49" s="11">
        <v>37</v>
      </c>
      <c r="B49" s="87" t="s">
        <v>63</v>
      </c>
      <c r="C49" s="15" t="s">
        <v>64</v>
      </c>
      <c r="D49" s="16" t="s">
        <v>665</v>
      </c>
      <c r="E49" s="169">
        <v>53672</v>
      </c>
      <c r="F49" s="170">
        <v>52756</v>
      </c>
      <c r="G49" s="171">
        <v>98.29</v>
      </c>
      <c r="H49" s="187"/>
      <c r="I49" s="215">
        <v>55787</v>
      </c>
      <c r="J49" s="215">
        <v>54720</v>
      </c>
      <c r="K49" s="216">
        <v>98.087368024808654</v>
      </c>
      <c r="M49" s="169">
        <v>27605</v>
      </c>
      <c r="N49" s="170">
        <v>26495</v>
      </c>
      <c r="O49" s="171">
        <v>95.98</v>
      </c>
      <c r="Q49" s="215">
        <v>27993</v>
      </c>
      <c r="R49" s="215">
        <v>27156</v>
      </c>
      <c r="S49" s="216">
        <v>97.009966777408636</v>
      </c>
      <c r="T49" s="161" t="s">
        <v>690</v>
      </c>
      <c r="U49" s="165" t="s">
        <v>698</v>
      </c>
      <c r="V49" s="36"/>
    </row>
    <row r="50" spans="1:22" x14ac:dyDescent="0.2">
      <c r="A50" s="11">
        <v>38</v>
      </c>
      <c r="B50" s="87" t="s">
        <v>65</v>
      </c>
      <c r="C50" s="15" t="s">
        <v>66</v>
      </c>
      <c r="D50" s="16" t="s">
        <v>665</v>
      </c>
      <c r="E50" s="169">
        <v>47292</v>
      </c>
      <c r="F50" s="170">
        <v>46348</v>
      </c>
      <c r="G50" s="171">
        <v>98</v>
      </c>
      <c r="H50" s="187"/>
      <c r="I50" s="215">
        <v>48654</v>
      </c>
      <c r="J50" s="215">
        <v>47668</v>
      </c>
      <c r="K50" s="216">
        <v>97.97344514325647</v>
      </c>
      <c r="M50" s="169">
        <v>41279</v>
      </c>
      <c r="N50" s="170">
        <v>40934</v>
      </c>
      <c r="O50" s="171">
        <v>99.16</v>
      </c>
      <c r="Q50" s="215">
        <v>41813</v>
      </c>
      <c r="R50" s="215">
        <v>41645</v>
      </c>
      <c r="S50" s="216">
        <v>99.598211082677636</v>
      </c>
      <c r="T50" s="161" t="s">
        <v>686</v>
      </c>
      <c r="U50" s="165" t="s">
        <v>694</v>
      </c>
      <c r="V50" s="36"/>
    </row>
    <row r="51" spans="1:22" x14ac:dyDescent="0.2">
      <c r="A51" s="11">
        <v>39</v>
      </c>
      <c r="B51" s="87" t="s">
        <v>67</v>
      </c>
      <c r="C51" s="15" t="s">
        <v>68</v>
      </c>
      <c r="D51" s="16" t="s">
        <v>665</v>
      </c>
      <c r="E51" s="169">
        <v>53795</v>
      </c>
      <c r="F51" s="170">
        <v>52906</v>
      </c>
      <c r="G51" s="171">
        <v>98.35</v>
      </c>
      <c r="H51" s="187"/>
      <c r="I51" s="215">
        <v>55226</v>
      </c>
      <c r="J51" s="215">
        <v>54330</v>
      </c>
      <c r="K51" s="216">
        <v>98.377575779524136</v>
      </c>
      <c r="M51" s="169">
        <v>25071</v>
      </c>
      <c r="N51" s="170">
        <v>24594</v>
      </c>
      <c r="O51" s="171">
        <v>98.1</v>
      </c>
      <c r="Q51" s="215">
        <v>25747</v>
      </c>
      <c r="R51" s="215">
        <v>25400</v>
      </c>
      <c r="S51" s="216">
        <v>98.652270167398143</v>
      </c>
      <c r="T51" s="161" t="s">
        <v>685</v>
      </c>
      <c r="U51" s="165" t="s">
        <v>697</v>
      </c>
      <c r="V51" s="36"/>
    </row>
    <row r="52" spans="1:22" x14ac:dyDescent="0.2">
      <c r="A52" s="11">
        <v>40</v>
      </c>
      <c r="B52" s="87" t="s">
        <v>69</v>
      </c>
      <c r="C52" s="15" t="s">
        <v>70</v>
      </c>
      <c r="D52" s="16" t="s">
        <v>665</v>
      </c>
      <c r="E52" s="169">
        <v>34980</v>
      </c>
      <c r="F52" s="170">
        <v>33456</v>
      </c>
      <c r="G52" s="171">
        <v>95.64</v>
      </c>
      <c r="H52" s="187"/>
      <c r="I52" s="215">
        <v>36547</v>
      </c>
      <c r="J52" s="215">
        <v>34807</v>
      </c>
      <c r="K52" s="216">
        <v>95.239007305661204</v>
      </c>
      <c r="M52" s="169">
        <v>27882</v>
      </c>
      <c r="N52" s="170">
        <v>27143</v>
      </c>
      <c r="O52" s="171">
        <v>97.35</v>
      </c>
      <c r="Q52" s="215">
        <v>28908</v>
      </c>
      <c r="R52" s="215">
        <v>28217</v>
      </c>
      <c r="S52" s="216">
        <v>97.609658226096585</v>
      </c>
      <c r="T52" s="161" t="s">
        <v>684</v>
      </c>
      <c r="U52" s="165" t="s">
        <v>696</v>
      </c>
      <c r="V52" s="36"/>
    </row>
    <row r="53" spans="1:22" x14ac:dyDescent="0.2">
      <c r="A53" s="11">
        <v>41</v>
      </c>
      <c r="B53" s="87" t="s">
        <v>71</v>
      </c>
      <c r="C53" s="15" t="s">
        <v>72</v>
      </c>
      <c r="D53" s="16" t="s">
        <v>666</v>
      </c>
      <c r="E53" s="169">
        <v>79988</v>
      </c>
      <c r="F53" s="170">
        <v>77626</v>
      </c>
      <c r="G53" s="171">
        <v>97.05</v>
      </c>
      <c r="H53" s="187"/>
      <c r="I53" s="215">
        <v>81134</v>
      </c>
      <c r="J53" s="215">
        <v>78745</v>
      </c>
      <c r="K53" s="216">
        <v>97.055488451204184</v>
      </c>
      <c r="M53" s="169">
        <v>51426</v>
      </c>
      <c r="N53" s="170">
        <v>48896</v>
      </c>
      <c r="O53" s="171">
        <v>95.08</v>
      </c>
      <c r="Q53" s="215">
        <v>52214</v>
      </c>
      <c r="R53" s="215">
        <v>49261</v>
      </c>
      <c r="S53" s="216">
        <v>94.344428697284258</v>
      </c>
      <c r="T53" s="161" t="s">
        <v>684</v>
      </c>
      <c r="U53" s="165" t="s">
        <v>696</v>
      </c>
      <c r="V53" s="36"/>
    </row>
    <row r="54" spans="1:22" x14ac:dyDescent="0.2">
      <c r="A54" s="11">
        <v>42</v>
      </c>
      <c r="B54" s="87" t="s">
        <v>73</v>
      </c>
      <c r="C54" s="15" t="s">
        <v>74</v>
      </c>
      <c r="D54" s="16" t="s">
        <v>666</v>
      </c>
      <c r="E54" s="169">
        <v>87856</v>
      </c>
      <c r="F54" s="170">
        <v>83842</v>
      </c>
      <c r="G54" s="171">
        <v>95.43</v>
      </c>
      <c r="H54" s="187"/>
      <c r="I54" s="215">
        <v>87918</v>
      </c>
      <c r="J54" s="215">
        <v>85184</v>
      </c>
      <c r="K54" s="216">
        <v>96.890284128392366</v>
      </c>
      <c r="M54" s="169">
        <v>60822</v>
      </c>
      <c r="N54" s="170">
        <v>58658</v>
      </c>
      <c r="O54" s="171">
        <v>96.44</v>
      </c>
      <c r="Q54" s="215">
        <v>61180</v>
      </c>
      <c r="R54" s="215">
        <v>59515</v>
      </c>
      <c r="S54" s="216">
        <v>97.278522392938868</v>
      </c>
      <c r="T54" s="161" t="s">
        <v>688</v>
      </c>
      <c r="U54" s="165" t="s">
        <v>693</v>
      </c>
      <c r="V54" s="36"/>
    </row>
    <row r="55" spans="1:22" x14ac:dyDescent="0.2">
      <c r="A55" s="11">
        <v>43</v>
      </c>
      <c r="B55" s="87" t="s">
        <v>75</v>
      </c>
      <c r="C55" s="15" t="s">
        <v>76</v>
      </c>
      <c r="D55" s="16" t="s">
        <v>665</v>
      </c>
      <c r="E55" s="169">
        <v>60696</v>
      </c>
      <c r="F55" s="170">
        <v>59345</v>
      </c>
      <c r="G55" s="171">
        <v>97.77</v>
      </c>
      <c r="H55" s="187"/>
      <c r="I55" s="215">
        <v>63097</v>
      </c>
      <c r="J55" s="215">
        <v>61578</v>
      </c>
      <c r="K55" s="216">
        <v>97.592595527521127</v>
      </c>
      <c r="M55" s="169">
        <v>96136</v>
      </c>
      <c r="N55" s="170">
        <v>95406</v>
      </c>
      <c r="O55" s="171">
        <v>99.24</v>
      </c>
      <c r="Q55" s="215">
        <v>98422</v>
      </c>
      <c r="R55" s="215">
        <v>97662</v>
      </c>
      <c r="S55" s="216">
        <v>99.227814919428582</v>
      </c>
      <c r="T55" s="161" t="s">
        <v>686</v>
      </c>
      <c r="U55" s="165" t="s">
        <v>694</v>
      </c>
      <c r="V55" s="36"/>
    </row>
    <row r="56" spans="1:22" x14ac:dyDescent="0.2">
      <c r="A56" s="11">
        <v>44</v>
      </c>
      <c r="B56" s="87" t="s">
        <v>77</v>
      </c>
      <c r="C56" s="15" t="s">
        <v>78</v>
      </c>
      <c r="D56" s="16" t="s">
        <v>655</v>
      </c>
      <c r="E56" s="169">
        <v>113166</v>
      </c>
      <c r="F56" s="170">
        <v>109245</v>
      </c>
      <c r="G56" s="171">
        <v>96.54</v>
      </c>
      <c r="H56" s="187"/>
      <c r="I56" s="215">
        <v>116874</v>
      </c>
      <c r="J56" s="215">
        <v>112499</v>
      </c>
      <c r="K56" s="216">
        <v>96.256652463336593</v>
      </c>
      <c r="M56" s="169">
        <v>508356</v>
      </c>
      <c r="N56" s="170">
        <v>507244</v>
      </c>
      <c r="O56" s="171">
        <v>99.78</v>
      </c>
      <c r="Q56" s="215">
        <v>519138</v>
      </c>
      <c r="R56" s="215">
        <v>517440</v>
      </c>
      <c r="S56" s="216">
        <v>99.672919339366402</v>
      </c>
      <c r="T56" s="161" t="s">
        <v>687</v>
      </c>
      <c r="U56" s="165" t="s">
        <v>692</v>
      </c>
      <c r="V56" s="36"/>
    </row>
    <row r="57" spans="1:22" x14ac:dyDescent="0.2">
      <c r="A57" s="11">
        <v>45</v>
      </c>
      <c r="B57" s="87" t="s">
        <v>79</v>
      </c>
      <c r="C57" s="15" t="s">
        <v>80</v>
      </c>
      <c r="D57" s="16" t="s">
        <v>665</v>
      </c>
      <c r="E57" s="169">
        <v>40422</v>
      </c>
      <c r="F57" s="170">
        <v>39035</v>
      </c>
      <c r="G57" s="171">
        <v>96.57</v>
      </c>
      <c r="H57" s="187"/>
      <c r="I57" s="215">
        <v>41479</v>
      </c>
      <c r="J57" s="215">
        <v>40438</v>
      </c>
      <c r="K57" s="216">
        <v>97.490296294510472</v>
      </c>
      <c r="M57" s="169">
        <v>36545</v>
      </c>
      <c r="N57" s="170">
        <v>35515</v>
      </c>
      <c r="O57" s="171">
        <v>97.18</v>
      </c>
      <c r="Q57" s="215">
        <v>37617</v>
      </c>
      <c r="R57" s="215">
        <v>36863</v>
      </c>
      <c r="S57" s="216">
        <v>97.995587101576419</v>
      </c>
      <c r="T57" s="161" t="s">
        <v>690</v>
      </c>
      <c r="U57" s="165" t="s">
        <v>698</v>
      </c>
      <c r="V57" s="36"/>
    </row>
    <row r="58" spans="1:22" x14ac:dyDescent="0.2">
      <c r="A58" s="11">
        <v>46</v>
      </c>
      <c r="B58" s="87" t="s">
        <v>81</v>
      </c>
      <c r="C58" s="15" t="s">
        <v>82</v>
      </c>
      <c r="D58" s="16" t="s">
        <v>665</v>
      </c>
      <c r="E58" s="169">
        <v>70752</v>
      </c>
      <c r="F58" s="170">
        <v>69930</v>
      </c>
      <c r="G58" s="171">
        <v>98.84</v>
      </c>
      <c r="H58" s="187"/>
      <c r="I58" s="215">
        <v>72920</v>
      </c>
      <c r="J58" s="215">
        <v>71943</v>
      </c>
      <c r="K58" s="216">
        <v>98.660175534832689</v>
      </c>
      <c r="M58" s="169">
        <v>52590</v>
      </c>
      <c r="N58" s="170">
        <v>52592</v>
      </c>
      <c r="O58" s="171">
        <v>100</v>
      </c>
      <c r="Q58" s="215">
        <v>53754</v>
      </c>
      <c r="R58" s="215">
        <v>53224</v>
      </c>
      <c r="S58" s="216">
        <v>99.014026863117166</v>
      </c>
      <c r="T58" s="161" t="s">
        <v>683</v>
      </c>
      <c r="U58" s="165" t="s">
        <v>699</v>
      </c>
      <c r="V58" s="36"/>
    </row>
    <row r="59" spans="1:22" x14ac:dyDescent="0.2">
      <c r="A59" s="11">
        <v>47</v>
      </c>
      <c r="B59" s="87" t="s">
        <v>83</v>
      </c>
      <c r="C59" s="15" t="s">
        <v>84</v>
      </c>
      <c r="D59" s="16" t="s">
        <v>665</v>
      </c>
      <c r="E59" s="169">
        <v>49830</v>
      </c>
      <c r="F59" s="170">
        <v>48668</v>
      </c>
      <c r="G59" s="171">
        <v>97.67</v>
      </c>
      <c r="H59" s="187"/>
      <c r="I59" s="215">
        <v>51075</v>
      </c>
      <c r="J59" s="215">
        <v>49736</v>
      </c>
      <c r="K59" s="216">
        <v>97.378365149290261</v>
      </c>
      <c r="M59" s="169">
        <v>42380</v>
      </c>
      <c r="N59" s="170">
        <v>41774</v>
      </c>
      <c r="O59" s="171">
        <v>98.57</v>
      </c>
      <c r="Q59" s="215">
        <v>43596</v>
      </c>
      <c r="R59" s="215">
        <v>42343</v>
      </c>
      <c r="S59" s="216">
        <v>97.12588310854207</v>
      </c>
      <c r="T59" s="161" t="s">
        <v>684</v>
      </c>
      <c r="U59" s="165" t="s">
        <v>696</v>
      </c>
      <c r="V59" s="36"/>
    </row>
    <row r="60" spans="1:22" x14ac:dyDescent="0.2">
      <c r="A60" s="11">
        <v>48</v>
      </c>
      <c r="B60" s="87" t="s">
        <v>85</v>
      </c>
      <c r="C60" s="15" t="s">
        <v>86</v>
      </c>
      <c r="D60" s="16" t="s">
        <v>665</v>
      </c>
      <c r="E60" s="169">
        <v>45461</v>
      </c>
      <c r="F60" s="170">
        <v>44656</v>
      </c>
      <c r="G60" s="171">
        <v>98.23</v>
      </c>
      <c r="H60" s="187"/>
      <c r="I60" s="215">
        <v>46613</v>
      </c>
      <c r="J60" s="215">
        <v>45736</v>
      </c>
      <c r="K60" s="216">
        <v>98.118550618926051</v>
      </c>
      <c r="M60" s="169">
        <v>15020</v>
      </c>
      <c r="N60" s="170">
        <v>14781</v>
      </c>
      <c r="O60" s="171">
        <v>98.41</v>
      </c>
      <c r="Q60" s="215">
        <v>15260</v>
      </c>
      <c r="R60" s="215">
        <v>15153</v>
      </c>
      <c r="S60" s="216">
        <v>99.298820445609437</v>
      </c>
      <c r="T60" s="161" t="s">
        <v>686</v>
      </c>
      <c r="U60" s="165" t="s">
        <v>694</v>
      </c>
      <c r="V60" s="36"/>
    </row>
    <row r="61" spans="1:22" x14ac:dyDescent="0.2">
      <c r="A61" s="11">
        <v>49</v>
      </c>
      <c r="B61" s="87" t="s">
        <v>577</v>
      </c>
      <c r="C61" s="15" t="s">
        <v>585</v>
      </c>
      <c r="D61" s="16" t="s">
        <v>664</v>
      </c>
      <c r="E61" s="169">
        <v>155254</v>
      </c>
      <c r="F61" s="170">
        <v>151764</v>
      </c>
      <c r="G61" s="171">
        <v>97.75</v>
      </c>
      <c r="H61" s="187"/>
      <c r="I61" s="215">
        <v>159488</v>
      </c>
      <c r="J61" s="215">
        <v>155984</v>
      </c>
      <c r="K61" s="216">
        <v>97.802969502407706</v>
      </c>
      <c r="M61" s="169">
        <v>80773</v>
      </c>
      <c r="N61" s="170">
        <v>79928</v>
      </c>
      <c r="O61" s="171">
        <v>98.95</v>
      </c>
      <c r="Q61" s="215">
        <v>81994</v>
      </c>
      <c r="R61" s="215">
        <v>80808</v>
      </c>
      <c r="S61" s="216">
        <v>98.553552698977981</v>
      </c>
      <c r="T61" s="161" t="s">
        <v>686</v>
      </c>
      <c r="U61" s="165" t="s">
        <v>694</v>
      </c>
      <c r="V61" s="36"/>
    </row>
    <row r="62" spans="1:22" x14ac:dyDescent="0.2">
      <c r="A62" s="11">
        <v>50</v>
      </c>
      <c r="B62" s="87" t="s">
        <v>87</v>
      </c>
      <c r="C62" s="15" t="s">
        <v>88</v>
      </c>
      <c r="D62" s="16" t="s">
        <v>665</v>
      </c>
      <c r="E62" s="169">
        <v>77479</v>
      </c>
      <c r="F62" s="170">
        <v>75658</v>
      </c>
      <c r="G62" s="171">
        <v>97.65</v>
      </c>
      <c r="H62" s="187"/>
      <c r="I62" s="215">
        <v>80176</v>
      </c>
      <c r="J62" s="215">
        <v>78320</v>
      </c>
      <c r="K62" s="216">
        <v>97.68509279584913</v>
      </c>
      <c r="M62" s="169">
        <v>43777</v>
      </c>
      <c r="N62" s="170">
        <v>43037</v>
      </c>
      <c r="O62" s="171">
        <v>98.31</v>
      </c>
      <c r="Q62" s="215">
        <v>44688</v>
      </c>
      <c r="R62" s="215">
        <v>44077</v>
      </c>
      <c r="S62" s="216">
        <v>98.632742570712495</v>
      </c>
      <c r="T62" s="161" t="s">
        <v>685</v>
      </c>
      <c r="U62" s="165" t="s">
        <v>697</v>
      </c>
      <c r="V62" s="36"/>
    </row>
    <row r="63" spans="1:22" x14ac:dyDescent="0.2">
      <c r="A63" s="11">
        <v>51</v>
      </c>
      <c r="B63" s="87" t="s">
        <v>89</v>
      </c>
      <c r="C63" s="15" t="s">
        <v>90</v>
      </c>
      <c r="D63" s="16" t="s">
        <v>665</v>
      </c>
      <c r="E63" s="169">
        <v>93372</v>
      </c>
      <c r="F63" s="170">
        <v>91506</v>
      </c>
      <c r="G63" s="171">
        <v>98</v>
      </c>
      <c r="H63" s="187"/>
      <c r="I63" s="215">
        <v>94935</v>
      </c>
      <c r="J63" s="215">
        <v>93095</v>
      </c>
      <c r="K63" s="216">
        <v>98.061831779638695</v>
      </c>
      <c r="M63" s="169">
        <v>78696</v>
      </c>
      <c r="N63" s="170">
        <v>76152</v>
      </c>
      <c r="O63" s="171">
        <v>96.77</v>
      </c>
      <c r="Q63" s="215">
        <v>79950</v>
      </c>
      <c r="R63" s="215">
        <v>78244</v>
      </c>
      <c r="S63" s="216">
        <v>97.866166353971224</v>
      </c>
      <c r="T63" s="161" t="s">
        <v>686</v>
      </c>
      <c r="U63" s="165" t="s">
        <v>694</v>
      </c>
      <c r="V63" s="36"/>
    </row>
    <row r="64" spans="1:22" x14ac:dyDescent="0.2">
      <c r="A64" s="11">
        <v>52</v>
      </c>
      <c r="B64" s="87" t="s">
        <v>91</v>
      </c>
      <c r="C64" s="15" t="s">
        <v>92</v>
      </c>
      <c r="D64" s="16" t="s">
        <v>665</v>
      </c>
      <c r="E64" s="169">
        <v>59303</v>
      </c>
      <c r="F64" s="170">
        <v>58161</v>
      </c>
      <c r="G64" s="171">
        <v>98.07</v>
      </c>
      <c r="H64" s="187"/>
      <c r="I64" s="215">
        <v>60549</v>
      </c>
      <c r="J64" s="215">
        <v>59438</v>
      </c>
      <c r="K64" s="216">
        <v>98.16512246279872</v>
      </c>
      <c r="M64" s="169">
        <v>55442</v>
      </c>
      <c r="N64" s="170">
        <v>54400</v>
      </c>
      <c r="O64" s="171">
        <v>98.12</v>
      </c>
      <c r="Q64" s="215">
        <v>56109</v>
      </c>
      <c r="R64" s="215">
        <v>55249</v>
      </c>
      <c r="S64" s="216">
        <v>98.467269065568814</v>
      </c>
      <c r="T64" s="161" t="s">
        <v>689</v>
      </c>
      <c r="U64" s="165" t="s">
        <v>700</v>
      </c>
      <c r="V64" s="36"/>
    </row>
    <row r="65" spans="1:22" x14ac:dyDescent="0.2">
      <c r="A65" s="11">
        <v>53</v>
      </c>
      <c r="B65" s="87" t="s">
        <v>93</v>
      </c>
      <c r="C65" s="15" t="s">
        <v>94</v>
      </c>
      <c r="D65" s="16" t="s">
        <v>665</v>
      </c>
      <c r="E65" s="169">
        <v>77056</v>
      </c>
      <c r="F65" s="170">
        <v>75895</v>
      </c>
      <c r="G65" s="171">
        <v>98.49</v>
      </c>
      <c r="H65" s="187"/>
      <c r="I65" s="215">
        <v>79705</v>
      </c>
      <c r="J65" s="215">
        <v>78953</v>
      </c>
      <c r="K65" s="216">
        <v>99.056520920895807</v>
      </c>
      <c r="M65" s="169">
        <v>72612</v>
      </c>
      <c r="N65" s="170">
        <v>72219</v>
      </c>
      <c r="O65" s="171">
        <v>99.46</v>
      </c>
      <c r="Q65" s="215">
        <v>75892</v>
      </c>
      <c r="R65" s="215">
        <v>75036</v>
      </c>
      <c r="S65" s="216">
        <v>98.872081378801454</v>
      </c>
      <c r="T65" s="161" t="s">
        <v>683</v>
      </c>
      <c r="U65" s="165" t="s">
        <v>699</v>
      </c>
      <c r="V65" s="36"/>
    </row>
    <row r="66" spans="1:22" x14ac:dyDescent="0.2">
      <c r="A66" s="11">
        <v>54</v>
      </c>
      <c r="B66" s="87" t="s">
        <v>578</v>
      </c>
      <c r="C66" s="15" t="s">
        <v>586</v>
      </c>
      <c r="D66" s="16" t="s">
        <v>664</v>
      </c>
      <c r="E66" s="169">
        <v>206412</v>
      </c>
      <c r="F66" s="170">
        <v>202113</v>
      </c>
      <c r="G66" s="171">
        <v>97.92</v>
      </c>
      <c r="H66" s="187"/>
      <c r="I66" s="215">
        <v>210838</v>
      </c>
      <c r="J66" s="215">
        <v>206740</v>
      </c>
      <c r="K66" s="216">
        <v>98.056327606977874</v>
      </c>
      <c r="M66" s="169">
        <v>141728</v>
      </c>
      <c r="N66" s="170">
        <v>139067</v>
      </c>
      <c r="O66" s="171">
        <v>98.12</v>
      </c>
      <c r="Q66" s="215">
        <v>144624</v>
      </c>
      <c r="R66" s="215">
        <v>142252</v>
      </c>
      <c r="S66" s="216">
        <v>98.359884943024667</v>
      </c>
      <c r="T66" s="161" t="s">
        <v>684</v>
      </c>
      <c r="U66" s="165" t="s">
        <v>696</v>
      </c>
      <c r="V66" s="36"/>
    </row>
    <row r="67" spans="1:22" x14ac:dyDescent="0.2">
      <c r="A67" s="11">
        <v>55</v>
      </c>
      <c r="B67" s="87" t="s">
        <v>579</v>
      </c>
      <c r="C67" s="15" t="s">
        <v>587</v>
      </c>
      <c r="D67" s="16" t="s">
        <v>664</v>
      </c>
      <c r="E67" s="169">
        <v>173576</v>
      </c>
      <c r="F67" s="170">
        <v>169191</v>
      </c>
      <c r="G67" s="171">
        <v>97.47</v>
      </c>
      <c r="H67" s="187"/>
      <c r="I67" s="215">
        <v>177036</v>
      </c>
      <c r="J67" s="215">
        <v>173048</v>
      </c>
      <c r="K67" s="216">
        <v>97.747350821301879</v>
      </c>
      <c r="M67" s="169">
        <v>159710</v>
      </c>
      <c r="N67" s="170">
        <v>155643</v>
      </c>
      <c r="O67" s="171">
        <v>97.45</v>
      </c>
      <c r="Q67" s="215">
        <v>164337</v>
      </c>
      <c r="R67" s="215">
        <v>162946</v>
      </c>
      <c r="S67" s="216">
        <v>99.153568581634076</v>
      </c>
      <c r="T67" s="161" t="s">
        <v>684</v>
      </c>
      <c r="U67" s="165" t="s">
        <v>696</v>
      </c>
      <c r="V67" s="36"/>
    </row>
    <row r="68" spans="1:22" x14ac:dyDescent="0.2">
      <c r="A68" s="11">
        <v>56</v>
      </c>
      <c r="B68" s="87" t="s">
        <v>95</v>
      </c>
      <c r="C68" s="15" t="s">
        <v>96</v>
      </c>
      <c r="D68" s="16" t="s">
        <v>665</v>
      </c>
      <c r="E68" s="169">
        <v>41966</v>
      </c>
      <c r="F68" s="170">
        <v>40498</v>
      </c>
      <c r="G68" s="171">
        <v>96.5</v>
      </c>
      <c r="H68" s="187"/>
      <c r="I68" s="215">
        <v>43303</v>
      </c>
      <c r="J68" s="215">
        <v>42095</v>
      </c>
      <c r="K68" s="216">
        <v>97.210354940766237</v>
      </c>
      <c r="M68" s="169">
        <v>36768</v>
      </c>
      <c r="N68" s="170">
        <v>35813</v>
      </c>
      <c r="O68" s="171">
        <v>97.4</v>
      </c>
      <c r="Q68" s="215">
        <v>37179</v>
      </c>
      <c r="R68" s="215">
        <v>36422</v>
      </c>
      <c r="S68" s="216">
        <v>97.963904354608786</v>
      </c>
      <c r="T68" s="161" t="s">
        <v>685</v>
      </c>
      <c r="U68" s="165" t="s">
        <v>697</v>
      </c>
      <c r="V68" s="36"/>
    </row>
    <row r="69" spans="1:22" x14ac:dyDescent="0.2">
      <c r="A69" s="11">
        <v>57</v>
      </c>
      <c r="B69" s="87" t="s">
        <v>97</v>
      </c>
      <c r="C69" s="15" t="s">
        <v>98</v>
      </c>
      <c r="D69" s="16" t="s">
        <v>665</v>
      </c>
      <c r="E69" s="169">
        <v>74724</v>
      </c>
      <c r="F69" s="170">
        <v>73316</v>
      </c>
      <c r="G69" s="171">
        <v>98.12</v>
      </c>
      <c r="H69" s="187"/>
      <c r="I69" s="215">
        <v>76261</v>
      </c>
      <c r="J69" s="215">
        <v>74934</v>
      </c>
      <c r="K69" s="216">
        <v>98.259923158626293</v>
      </c>
      <c r="M69" s="169">
        <v>44092</v>
      </c>
      <c r="N69" s="170">
        <v>43245</v>
      </c>
      <c r="O69" s="171">
        <v>98.08</v>
      </c>
      <c r="Q69" s="215">
        <v>45138</v>
      </c>
      <c r="R69" s="215">
        <v>44324</v>
      </c>
      <c r="S69" s="216">
        <v>98.196641410784707</v>
      </c>
      <c r="T69" s="161" t="s">
        <v>683</v>
      </c>
      <c r="U69" s="165" t="s">
        <v>699</v>
      </c>
      <c r="V69" s="36"/>
    </row>
    <row r="70" spans="1:22" x14ac:dyDescent="0.2">
      <c r="A70" s="11">
        <v>58</v>
      </c>
      <c r="B70" s="87" t="s">
        <v>99</v>
      </c>
      <c r="C70" s="15" t="s">
        <v>100</v>
      </c>
      <c r="D70" s="16" t="s">
        <v>665</v>
      </c>
      <c r="E70" s="169">
        <v>66525</v>
      </c>
      <c r="F70" s="170">
        <v>66079</v>
      </c>
      <c r="G70" s="171">
        <v>99.33</v>
      </c>
      <c r="H70" s="187"/>
      <c r="I70" s="215">
        <v>68368</v>
      </c>
      <c r="J70" s="215">
        <v>67916</v>
      </c>
      <c r="K70" s="216">
        <v>99.338871986894446</v>
      </c>
      <c r="M70" s="169">
        <v>21032</v>
      </c>
      <c r="N70" s="170">
        <v>20658</v>
      </c>
      <c r="O70" s="171">
        <v>98.22</v>
      </c>
      <c r="Q70" s="215">
        <v>21440</v>
      </c>
      <c r="R70" s="215">
        <v>21078</v>
      </c>
      <c r="S70" s="216">
        <v>98.31156716417911</v>
      </c>
      <c r="T70" s="161" t="s">
        <v>683</v>
      </c>
      <c r="U70" s="165" t="s">
        <v>699</v>
      </c>
      <c r="V70" s="36"/>
    </row>
    <row r="71" spans="1:22" x14ac:dyDescent="0.2">
      <c r="A71" s="11">
        <v>59</v>
      </c>
      <c r="B71" s="87" t="s">
        <v>101</v>
      </c>
      <c r="C71" s="15" t="s">
        <v>102</v>
      </c>
      <c r="D71" s="16" t="s">
        <v>665</v>
      </c>
      <c r="E71" s="169">
        <v>52423</v>
      </c>
      <c r="F71" s="170">
        <v>51275</v>
      </c>
      <c r="G71" s="171">
        <v>97.81</v>
      </c>
      <c r="H71" s="187"/>
      <c r="I71" s="215">
        <v>54386</v>
      </c>
      <c r="J71" s="215">
        <v>53224</v>
      </c>
      <c r="K71" s="216">
        <v>97.863420733276953</v>
      </c>
      <c r="M71" s="169">
        <v>28089</v>
      </c>
      <c r="N71" s="170">
        <v>27513</v>
      </c>
      <c r="O71" s="171">
        <v>97.95</v>
      </c>
      <c r="Q71" s="215">
        <v>29125</v>
      </c>
      <c r="R71" s="215">
        <v>28428</v>
      </c>
      <c r="S71" s="216">
        <v>97.606866952789701</v>
      </c>
      <c r="T71" s="161" t="s">
        <v>684</v>
      </c>
      <c r="U71" s="165" t="s">
        <v>696</v>
      </c>
      <c r="V71" s="36"/>
    </row>
    <row r="72" spans="1:22" x14ac:dyDescent="0.2">
      <c r="A72" s="11">
        <v>60</v>
      </c>
      <c r="B72" s="87" t="s">
        <v>103</v>
      </c>
      <c r="C72" s="15" t="s">
        <v>104</v>
      </c>
      <c r="D72" s="16" t="s">
        <v>665</v>
      </c>
      <c r="E72" s="169">
        <v>31516</v>
      </c>
      <c r="F72" s="170">
        <v>30941</v>
      </c>
      <c r="G72" s="171">
        <v>98.18</v>
      </c>
      <c r="H72" s="187"/>
      <c r="I72" s="215">
        <v>32567</v>
      </c>
      <c r="J72" s="215">
        <v>31990</v>
      </c>
      <c r="K72" s="216">
        <v>98.228267878527348</v>
      </c>
      <c r="M72" s="169">
        <v>18527</v>
      </c>
      <c r="N72" s="170">
        <v>18103</v>
      </c>
      <c r="O72" s="171">
        <v>97.71</v>
      </c>
      <c r="Q72" s="215">
        <v>18940</v>
      </c>
      <c r="R72" s="215">
        <v>18647</v>
      </c>
      <c r="S72" s="216">
        <v>98.453009503695881</v>
      </c>
      <c r="T72" s="161" t="s">
        <v>689</v>
      </c>
      <c r="U72" s="165" t="s">
        <v>700</v>
      </c>
      <c r="V72" s="36"/>
    </row>
    <row r="73" spans="1:22" x14ac:dyDescent="0.2">
      <c r="A73" s="11">
        <v>61</v>
      </c>
      <c r="B73" s="87" t="s">
        <v>105</v>
      </c>
      <c r="C73" s="15" t="s">
        <v>106</v>
      </c>
      <c r="D73" s="16" t="s">
        <v>655</v>
      </c>
      <c r="E73" s="169">
        <v>6797</v>
      </c>
      <c r="F73" s="170">
        <v>6738</v>
      </c>
      <c r="G73" s="171">
        <v>99.13</v>
      </c>
      <c r="H73" s="187"/>
      <c r="I73" s="215">
        <v>7062</v>
      </c>
      <c r="J73" s="215">
        <v>6988</v>
      </c>
      <c r="K73" s="216">
        <v>98.95213820447465</v>
      </c>
      <c r="M73" s="169">
        <v>849220</v>
      </c>
      <c r="N73" s="170">
        <v>841482</v>
      </c>
      <c r="O73" s="171">
        <v>99.09</v>
      </c>
      <c r="Q73" s="215">
        <v>896283</v>
      </c>
      <c r="R73" s="215">
        <v>883914</v>
      </c>
      <c r="S73" s="216">
        <v>98.619967130917345</v>
      </c>
      <c r="T73" s="161" t="s">
        <v>687</v>
      </c>
      <c r="U73" s="165" t="s">
        <v>692</v>
      </c>
      <c r="V73" s="36"/>
    </row>
    <row r="74" spans="1:22" x14ac:dyDescent="0.2">
      <c r="A74" s="11">
        <v>62</v>
      </c>
      <c r="B74" s="87" t="s">
        <v>107</v>
      </c>
      <c r="C74" s="15" t="s">
        <v>108</v>
      </c>
      <c r="D74" s="16" t="s">
        <v>665</v>
      </c>
      <c r="E74" s="169">
        <v>88464</v>
      </c>
      <c r="F74" s="170">
        <v>86117</v>
      </c>
      <c r="G74" s="171">
        <v>97.35</v>
      </c>
      <c r="H74" s="187"/>
      <c r="I74" s="215">
        <v>90202</v>
      </c>
      <c r="J74" s="215">
        <v>88029</v>
      </c>
      <c r="K74" s="216">
        <v>97.590962506374581</v>
      </c>
      <c r="M74" s="169">
        <v>62708</v>
      </c>
      <c r="N74" s="170">
        <v>61149</v>
      </c>
      <c r="O74" s="171">
        <v>97.51</v>
      </c>
      <c r="Q74" s="215">
        <v>64128</v>
      </c>
      <c r="R74" s="215">
        <v>63026</v>
      </c>
      <c r="S74" s="216">
        <v>98.281561876247508</v>
      </c>
      <c r="T74" s="161" t="s">
        <v>686</v>
      </c>
      <c r="U74" s="165" t="s">
        <v>694</v>
      </c>
      <c r="V74" s="36"/>
    </row>
    <row r="75" spans="1:22" x14ac:dyDescent="0.2">
      <c r="A75" s="11">
        <v>63</v>
      </c>
      <c r="B75" s="87" t="s">
        <v>109</v>
      </c>
      <c r="C75" s="15" t="s">
        <v>110</v>
      </c>
      <c r="D75" s="16" t="s">
        <v>665</v>
      </c>
      <c r="E75" s="169">
        <v>31800</v>
      </c>
      <c r="F75" s="170">
        <v>31134</v>
      </c>
      <c r="G75" s="171">
        <v>97.91</v>
      </c>
      <c r="H75" s="187"/>
      <c r="I75" s="215">
        <v>33159</v>
      </c>
      <c r="J75" s="215">
        <v>32454</v>
      </c>
      <c r="K75" s="216">
        <v>97.873880394463043</v>
      </c>
      <c r="M75" s="169">
        <v>43960</v>
      </c>
      <c r="N75" s="170">
        <v>43619</v>
      </c>
      <c r="O75" s="171">
        <v>99.22</v>
      </c>
      <c r="Q75" s="215">
        <v>39217</v>
      </c>
      <c r="R75" s="215">
        <v>38953</v>
      </c>
      <c r="S75" s="216">
        <v>99.326822551444522</v>
      </c>
      <c r="T75" s="162" t="s">
        <v>684</v>
      </c>
      <c r="U75" s="165" t="s">
        <v>696</v>
      </c>
      <c r="V75" s="36"/>
    </row>
    <row r="76" spans="1:22" x14ac:dyDescent="0.2">
      <c r="A76" s="11">
        <v>64</v>
      </c>
      <c r="B76" s="87" t="s">
        <v>111</v>
      </c>
      <c r="C76" s="15" t="s">
        <v>112</v>
      </c>
      <c r="D76" s="16" t="s">
        <v>665</v>
      </c>
      <c r="E76" s="169">
        <v>24707</v>
      </c>
      <c r="F76" s="170">
        <v>24069</v>
      </c>
      <c r="G76" s="171">
        <v>97.42</v>
      </c>
      <c r="H76" s="187"/>
      <c r="I76" s="215">
        <v>25886</v>
      </c>
      <c r="J76" s="215">
        <v>25336</v>
      </c>
      <c r="K76" s="216">
        <v>97.875299389631465</v>
      </c>
      <c r="M76" s="169">
        <v>34111</v>
      </c>
      <c r="N76" s="170">
        <v>33490</v>
      </c>
      <c r="O76" s="171">
        <v>98.18</v>
      </c>
      <c r="Q76" s="215">
        <v>35344</v>
      </c>
      <c r="R76" s="215">
        <v>34620</v>
      </c>
      <c r="S76" s="216">
        <v>97.951561792666368</v>
      </c>
      <c r="T76" s="161" t="s">
        <v>685</v>
      </c>
      <c r="U76" s="165" t="s">
        <v>697</v>
      </c>
      <c r="V76" s="36"/>
    </row>
    <row r="77" spans="1:22" x14ac:dyDescent="0.2">
      <c r="A77" s="11">
        <v>65</v>
      </c>
      <c r="B77" s="87" t="s">
        <v>580</v>
      </c>
      <c r="C77" s="15" t="s">
        <v>588</v>
      </c>
      <c r="D77" s="16" t="s">
        <v>664</v>
      </c>
      <c r="E77" s="169">
        <v>277888</v>
      </c>
      <c r="F77" s="170">
        <v>270407</v>
      </c>
      <c r="G77" s="171">
        <v>97.31</v>
      </c>
      <c r="H77" s="187"/>
      <c r="I77" s="215">
        <v>290294</v>
      </c>
      <c r="J77" s="215">
        <v>282261</v>
      </c>
      <c r="K77" s="216">
        <v>97.232805362839045</v>
      </c>
      <c r="M77" s="169">
        <v>156309</v>
      </c>
      <c r="N77" s="170">
        <v>151869</v>
      </c>
      <c r="O77" s="171">
        <v>97.16</v>
      </c>
      <c r="Q77" s="215">
        <v>160029</v>
      </c>
      <c r="R77" s="215">
        <v>156045</v>
      </c>
      <c r="S77" s="216">
        <v>97.510451230714438</v>
      </c>
      <c r="T77" s="161" t="s">
        <v>689</v>
      </c>
      <c r="U77" s="165" t="s">
        <v>700</v>
      </c>
      <c r="V77" s="36"/>
    </row>
    <row r="78" spans="1:22" x14ac:dyDescent="0.2">
      <c r="A78" s="11">
        <v>66</v>
      </c>
      <c r="B78" s="87" t="s">
        <v>113</v>
      </c>
      <c r="C78" s="15" t="s">
        <v>114</v>
      </c>
      <c r="D78" s="16" t="s">
        <v>665</v>
      </c>
      <c r="E78" s="169">
        <v>55866</v>
      </c>
      <c r="F78" s="170">
        <v>55199</v>
      </c>
      <c r="G78" s="171">
        <v>98.81</v>
      </c>
      <c r="H78" s="187"/>
      <c r="I78" s="215">
        <v>56802</v>
      </c>
      <c r="J78" s="215">
        <v>56180</v>
      </c>
      <c r="K78" s="216">
        <v>98.904968134924829</v>
      </c>
      <c r="M78" s="169">
        <v>29156</v>
      </c>
      <c r="N78" s="170">
        <v>28642</v>
      </c>
      <c r="O78" s="171">
        <v>98.24</v>
      </c>
      <c r="Q78" s="215">
        <v>30287</v>
      </c>
      <c r="R78" s="215">
        <v>29769</v>
      </c>
      <c r="S78" s="216">
        <v>98.289695248786614</v>
      </c>
      <c r="T78" s="161" t="s">
        <v>689</v>
      </c>
      <c r="U78" s="165" t="s">
        <v>700</v>
      </c>
      <c r="V78" s="36"/>
    </row>
    <row r="79" spans="1:22" x14ac:dyDescent="0.2">
      <c r="A79" s="11">
        <v>67</v>
      </c>
      <c r="B79" s="87" t="s">
        <v>115</v>
      </c>
      <c r="C79" s="15" t="s">
        <v>116</v>
      </c>
      <c r="D79" s="16" t="s">
        <v>666</v>
      </c>
      <c r="E79" s="169">
        <v>114988</v>
      </c>
      <c r="F79" s="170">
        <v>109753</v>
      </c>
      <c r="G79" s="171">
        <v>95.45</v>
      </c>
      <c r="H79" s="187"/>
      <c r="I79" s="215">
        <v>120310</v>
      </c>
      <c r="J79" s="215">
        <v>115250</v>
      </c>
      <c r="K79" s="216">
        <v>95.794198321004075</v>
      </c>
      <c r="M79" s="169">
        <v>120788</v>
      </c>
      <c r="N79" s="170">
        <v>117000</v>
      </c>
      <c r="O79" s="171">
        <v>96.86</v>
      </c>
      <c r="Q79" s="215">
        <v>123584</v>
      </c>
      <c r="R79" s="215">
        <v>120910</v>
      </c>
      <c r="S79" s="216">
        <v>97.836289487312271</v>
      </c>
      <c r="T79" s="161" t="s">
        <v>690</v>
      </c>
      <c r="U79" s="165" t="s">
        <v>698</v>
      </c>
      <c r="V79" s="36"/>
    </row>
    <row r="80" spans="1:22" x14ac:dyDescent="0.2">
      <c r="A80" s="11">
        <v>68</v>
      </c>
      <c r="B80" s="87" t="s">
        <v>117</v>
      </c>
      <c r="C80" s="15" t="s">
        <v>118</v>
      </c>
      <c r="D80" s="16" t="s">
        <v>665</v>
      </c>
      <c r="E80" s="169">
        <v>33825</v>
      </c>
      <c r="F80" s="170">
        <v>33325</v>
      </c>
      <c r="G80" s="171">
        <v>98.52</v>
      </c>
      <c r="H80" s="187"/>
      <c r="I80" s="215">
        <v>34886</v>
      </c>
      <c r="J80" s="215">
        <v>34480</v>
      </c>
      <c r="K80" s="216">
        <v>98.836209367654646</v>
      </c>
      <c r="M80" s="169">
        <v>18071</v>
      </c>
      <c r="N80" s="170">
        <v>17792</v>
      </c>
      <c r="O80" s="171">
        <v>98.46</v>
      </c>
      <c r="Q80" s="215">
        <v>18320</v>
      </c>
      <c r="R80" s="215">
        <v>18136</v>
      </c>
      <c r="S80" s="216">
        <v>98.995633187772924</v>
      </c>
      <c r="T80" s="161" t="s">
        <v>688</v>
      </c>
      <c r="U80" s="165" t="s">
        <v>693</v>
      </c>
      <c r="V80" s="36"/>
    </row>
    <row r="81" spans="1:22" x14ac:dyDescent="0.2">
      <c r="A81" s="11">
        <v>69</v>
      </c>
      <c r="B81" s="87" t="s">
        <v>119</v>
      </c>
      <c r="C81" s="15" t="s">
        <v>120</v>
      </c>
      <c r="D81" s="16" t="s">
        <v>665</v>
      </c>
      <c r="E81" s="169">
        <v>48787</v>
      </c>
      <c r="F81" s="170">
        <v>47990</v>
      </c>
      <c r="G81" s="171">
        <v>98.37</v>
      </c>
      <c r="H81" s="187"/>
      <c r="I81" s="215">
        <v>49580</v>
      </c>
      <c r="J81" s="215">
        <v>48906</v>
      </c>
      <c r="K81" s="216">
        <v>98.640580879386846</v>
      </c>
      <c r="M81" s="169">
        <v>117476</v>
      </c>
      <c r="N81" s="170">
        <v>116078</v>
      </c>
      <c r="O81" s="171">
        <v>98.81</v>
      </c>
      <c r="Q81" s="215">
        <v>119684</v>
      </c>
      <c r="R81" s="215">
        <v>118355</v>
      </c>
      <c r="S81" s="216">
        <v>98.889575883158983</v>
      </c>
      <c r="T81" s="161" t="s">
        <v>683</v>
      </c>
      <c r="U81" s="165" t="s">
        <v>699</v>
      </c>
      <c r="V81" s="36"/>
    </row>
    <row r="82" spans="1:22" x14ac:dyDescent="0.2">
      <c r="A82" s="11">
        <v>70</v>
      </c>
      <c r="B82" s="87" t="s">
        <v>121</v>
      </c>
      <c r="C82" s="15" t="s">
        <v>122</v>
      </c>
      <c r="D82" s="16" t="s">
        <v>656</v>
      </c>
      <c r="E82" s="169">
        <v>174361</v>
      </c>
      <c r="F82" s="170">
        <v>169234</v>
      </c>
      <c r="G82" s="171">
        <v>97.06</v>
      </c>
      <c r="H82" s="187"/>
      <c r="I82" s="215">
        <v>178059</v>
      </c>
      <c r="J82" s="215">
        <v>172637</v>
      </c>
      <c r="K82" s="216">
        <v>96.954941901279909</v>
      </c>
      <c r="M82" s="169">
        <v>117962</v>
      </c>
      <c r="N82" s="170">
        <v>116302</v>
      </c>
      <c r="O82" s="171">
        <v>98.59</v>
      </c>
      <c r="Q82" s="215">
        <v>117439</v>
      </c>
      <c r="R82" s="215">
        <v>115800</v>
      </c>
      <c r="S82" s="216">
        <v>98.604381849300495</v>
      </c>
      <c r="T82" s="161" t="s">
        <v>687</v>
      </c>
      <c r="U82" s="165" t="s">
        <v>692</v>
      </c>
      <c r="V82" s="36"/>
    </row>
    <row r="83" spans="1:22" x14ac:dyDescent="0.2">
      <c r="A83" s="11">
        <v>71</v>
      </c>
      <c r="B83" s="87" t="s">
        <v>123</v>
      </c>
      <c r="C83" s="15" t="s">
        <v>124</v>
      </c>
      <c r="D83" s="16" t="s">
        <v>665</v>
      </c>
      <c r="E83" s="169">
        <v>79372</v>
      </c>
      <c r="F83" s="170">
        <v>77537</v>
      </c>
      <c r="G83" s="171">
        <v>97.69</v>
      </c>
      <c r="H83" s="187"/>
      <c r="I83" s="215">
        <v>81983</v>
      </c>
      <c r="J83" s="215">
        <v>80311</v>
      </c>
      <c r="K83" s="216">
        <v>97.960552797531193</v>
      </c>
      <c r="M83" s="169">
        <v>63739</v>
      </c>
      <c r="N83" s="170">
        <v>62508</v>
      </c>
      <c r="O83" s="171">
        <v>98.07</v>
      </c>
      <c r="Q83" s="215">
        <v>64576</v>
      </c>
      <c r="R83" s="215">
        <v>63468</v>
      </c>
      <c r="S83" s="216">
        <v>98.284192269573836</v>
      </c>
      <c r="T83" s="161" t="s">
        <v>686</v>
      </c>
      <c r="U83" s="165" t="s">
        <v>694</v>
      </c>
      <c r="V83" s="36"/>
    </row>
    <row r="84" spans="1:22" x14ac:dyDescent="0.2">
      <c r="A84" s="11">
        <v>72</v>
      </c>
      <c r="B84" s="87" t="s">
        <v>604</v>
      </c>
      <c r="C84" s="15" t="s">
        <v>125</v>
      </c>
      <c r="D84" s="16" t="s">
        <v>664</v>
      </c>
      <c r="E84" s="169">
        <v>46435</v>
      </c>
      <c r="F84" s="170">
        <v>44202</v>
      </c>
      <c r="G84" s="171">
        <v>95.19</v>
      </c>
      <c r="H84" s="187"/>
      <c r="I84" s="215">
        <v>48216</v>
      </c>
      <c r="J84" s="215">
        <v>45888</v>
      </c>
      <c r="K84" s="216">
        <v>95.171727227476353</v>
      </c>
      <c r="M84" s="169">
        <v>34861</v>
      </c>
      <c r="N84" s="170">
        <v>34159</v>
      </c>
      <c r="O84" s="171">
        <v>97.99</v>
      </c>
      <c r="Q84" s="215">
        <v>34956</v>
      </c>
      <c r="R84" s="215">
        <v>34398</v>
      </c>
      <c r="S84" s="216">
        <v>98.403707518022657</v>
      </c>
      <c r="T84" s="161" t="s">
        <v>691</v>
      </c>
      <c r="U84" s="165" t="s">
        <v>695</v>
      </c>
      <c r="V84" s="36"/>
    </row>
    <row r="85" spans="1:22" x14ac:dyDescent="0.2">
      <c r="A85" s="11">
        <v>73</v>
      </c>
      <c r="B85" s="87" t="s">
        <v>126</v>
      </c>
      <c r="C85" s="15" t="s">
        <v>127</v>
      </c>
      <c r="D85" s="16" t="s">
        <v>665</v>
      </c>
      <c r="E85" s="169">
        <v>50277</v>
      </c>
      <c r="F85" s="170">
        <v>48841</v>
      </c>
      <c r="G85" s="171">
        <v>97.14</v>
      </c>
      <c r="H85" s="187"/>
      <c r="I85" s="215">
        <v>52627</v>
      </c>
      <c r="J85" s="215">
        <v>51209</v>
      </c>
      <c r="K85" s="216">
        <v>97.305565584205823</v>
      </c>
      <c r="M85" s="169">
        <v>87075</v>
      </c>
      <c r="N85" s="170">
        <v>85224</v>
      </c>
      <c r="O85" s="171">
        <v>97.87</v>
      </c>
      <c r="Q85" s="215">
        <v>90142</v>
      </c>
      <c r="R85" s="215">
        <v>89088</v>
      </c>
      <c r="S85" s="216">
        <v>98.830733731224072</v>
      </c>
      <c r="T85" s="161" t="s">
        <v>683</v>
      </c>
      <c r="U85" s="165" t="s">
        <v>699</v>
      </c>
      <c r="V85" s="36"/>
    </row>
    <row r="86" spans="1:22" x14ac:dyDescent="0.2">
      <c r="A86" s="11">
        <v>74</v>
      </c>
      <c r="B86" s="87" t="s">
        <v>128</v>
      </c>
      <c r="C86" s="15" t="s">
        <v>129</v>
      </c>
      <c r="D86" s="16" t="s">
        <v>665</v>
      </c>
      <c r="E86" s="169">
        <v>41226</v>
      </c>
      <c r="F86" s="170">
        <v>40430</v>
      </c>
      <c r="G86" s="171">
        <v>98.07</v>
      </c>
      <c r="H86" s="187"/>
      <c r="I86" s="215">
        <v>43050</v>
      </c>
      <c r="J86" s="215">
        <v>42087</v>
      </c>
      <c r="K86" s="216">
        <v>97.763066202090585</v>
      </c>
      <c r="M86" s="169">
        <v>40212</v>
      </c>
      <c r="N86" s="170">
        <v>39845</v>
      </c>
      <c r="O86" s="171">
        <v>99.09</v>
      </c>
      <c r="Q86" s="215">
        <v>44029</v>
      </c>
      <c r="R86" s="215">
        <v>43772</v>
      </c>
      <c r="S86" s="216">
        <v>99.416293806354901</v>
      </c>
      <c r="T86" s="161" t="s">
        <v>685</v>
      </c>
      <c r="U86" s="165" t="s">
        <v>697</v>
      </c>
      <c r="V86" s="36"/>
    </row>
    <row r="87" spans="1:22" x14ac:dyDescent="0.2">
      <c r="A87" s="11">
        <v>75</v>
      </c>
      <c r="B87" s="87" t="s">
        <v>605</v>
      </c>
      <c r="C87" s="15" t="s">
        <v>130</v>
      </c>
      <c r="D87" s="16" t="s">
        <v>664</v>
      </c>
      <c r="E87" s="169">
        <v>91834</v>
      </c>
      <c r="F87" s="170">
        <v>85927</v>
      </c>
      <c r="G87" s="171">
        <v>93.57</v>
      </c>
      <c r="H87" s="187"/>
      <c r="I87" s="215">
        <v>94473</v>
      </c>
      <c r="J87" s="215">
        <v>88613</v>
      </c>
      <c r="K87" s="216">
        <v>93.797169561673712</v>
      </c>
      <c r="M87" s="169">
        <v>88639</v>
      </c>
      <c r="N87" s="170">
        <v>85773</v>
      </c>
      <c r="O87" s="171">
        <v>96.77</v>
      </c>
      <c r="Q87" s="215">
        <v>91096</v>
      </c>
      <c r="R87" s="215">
        <v>88255</v>
      </c>
      <c r="S87" s="216">
        <v>96.881312022481779</v>
      </c>
      <c r="T87" s="161" t="s">
        <v>685</v>
      </c>
      <c r="U87" s="165" t="s">
        <v>697</v>
      </c>
      <c r="V87" s="36"/>
    </row>
    <row r="88" spans="1:22" x14ac:dyDescent="0.2">
      <c r="A88" s="11">
        <v>76</v>
      </c>
      <c r="B88" s="87" t="s">
        <v>131</v>
      </c>
      <c r="C88" s="15" t="s">
        <v>132</v>
      </c>
      <c r="D88" s="16" t="s">
        <v>665</v>
      </c>
      <c r="E88" s="169">
        <v>44167</v>
      </c>
      <c r="F88" s="170">
        <v>43346</v>
      </c>
      <c r="G88" s="171">
        <v>98.14</v>
      </c>
      <c r="H88" s="187"/>
      <c r="I88" s="215">
        <v>45375</v>
      </c>
      <c r="J88" s="215">
        <v>44513</v>
      </c>
      <c r="K88" s="216">
        <v>98.100275482093664</v>
      </c>
      <c r="M88" s="169">
        <v>17274</v>
      </c>
      <c r="N88" s="170">
        <v>16818</v>
      </c>
      <c r="O88" s="171">
        <v>97.36</v>
      </c>
      <c r="Q88" s="215">
        <v>17490</v>
      </c>
      <c r="R88" s="215">
        <v>17067</v>
      </c>
      <c r="S88" s="216">
        <v>97.581475128644939</v>
      </c>
      <c r="T88" s="161" t="s">
        <v>685</v>
      </c>
      <c r="U88" s="165" t="s">
        <v>697</v>
      </c>
      <c r="V88" s="36"/>
    </row>
    <row r="89" spans="1:22" x14ac:dyDescent="0.2">
      <c r="A89" s="11">
        <v>77</v>
      </c>
      <c r="B89" s="87" t="s">
        <v>133</v>
      </c>
      <c r="C89" s="15" t="s">
        <v>134</v>
      </c>
      <c r="D89" s="16" t="s">
        <v>666</v>
      </c>
      <c r="E89" s="169">
        <v>104579</v>
      </c>
      <c r="F89" s="170">
        <v>98230</v>
      </c>
      <c r="G89" s="171">
        <v>93.93</v>
      </c>
      <c r="H89" s="187"/>
      <c r="I89" s="215">
        <v>108722</v>
      </c>
      <c r="J89" s="215">
        <v>102322</v>
      </c>
      <c r="K89" s="216">
        <v>94.11342690531815</v>
      </c>
      <c r="M89" s="169">
        <v>94168</v>
      </c>
      <c r="N89" s="170">
        <v>90869</v>
      </c>
      <c r="O89" s="171">
        <v>96.5</v>
      </c>
      <c r="Q89" s="215">
        <v>96983</v>
      </c>
      <c r="R89" s="215">
        <v>93119</v>
      </c>
      <c r="S89" s="216">
        <v>96.01579658290629</v>
      </c>
      <c r="T89" s="161" t="s">
        <v>688</v>
      </c>
      <c r="U89" s="165" t="s">
        <v>693</v>
      </c>
      <c r="V89" s="36"/>
    </row>
    <row r="90" spans="1:22" x14ac:dyDescent="0.2">
      <c r="A90" s="11">
        <v>78</v>
      </c>
      <c r="B90" s="87" t="s">
        <v>135</v>
      </c>
      <c r="C90" s="15" t="s">
        <v>136</v>
      </c>
      <c r="D90" s="16" t="s">
        <v>665</v>
      </c>
      <c r="E90" s="169">
        <v>54212</v>
      </c>
      <c r="F90" s="170">
        <v>53052</v>
      </c>
      <c r="G90" s="171">
        <v>97.86</v>
      </c>
      <c r="H90" s="187"/>
      <c r="I90" s="215">
        <v>56141</v>
      </c>
      <c r="J90" s="215">
        <v>54973</v>
      </c>
      <c r="K90" s="216">
        <v>97.919524055503103</v>
      </c>
      <c r="M90" s="169">
        <v>34199</v>
      </c>
      <c r="N90" s="170">
        <v>33800</v>
      </c>
      <c r="O90" s="171">
        <v>98.83</v>
      </c>
      <c r="Q90" s="215">
        <v>34438</v>
      </c>
      <c r="R90" s="215">
        <v>34200</v>
      </c>
      <c r="S90" s="216">
        <v>99.308902956036931</v>
      </c>
      <c r="T90" s="161" t="s">
        <v>683</v>
      </c>
      <c r="U90" s="165" t="s">
        <v>699</v>
      </c>
      <c r="V90" s="36"/>
    </row>
    <row r="91" spans="1:22" x14ac:dyDescent="0.2">
      <c r="A91" s="11">
        <v>79</v>
      </c>
      <c r="B91" s="87" t="s">
        <v>137</v>
      </c>
      <c r="C91" s="15" t="s">
        <v>138</v>
      </c>
      <c r="D91" s="16" t="s">
        <v>666</v>
      </c>
      <c r="E91" s="169">
        <v>110603</v>
      </c>
      <c r="F91" s="170">
        <v>108006</v>
      </c>
      <c r="G91" s="171">
        <v>97.65</v>
      </c>
      <c r="H91" s="187"/>
      <c r="I91" s="215">
        <v>113206</v>
      </c>
      <c r="J91" s="215">
        <v>110003</v>
      </c>
      <c r="K91" s="216">
        <v>97.170644665477084</v>
      </c>
      <c r="M91" s="169">
        <v>95290</v>
      </c>
      <c r="N91" s="170">
        <v>92834</v>
      </c>
      <c r="O91" s="171">
        <v>97.42</v>
      </c>
      <c r="Q91" s="215">
        <v>98081</v>
      </c>
      <c r="R91" s="215">
        <v>94819</v>
      </c>
      <c r="S91" s="216">
        <v>96.674177465564185</v>
      </c>
      <c r="T91" s="161" t="s">
        <v>690</v>
      </c>
      <c r="U91" s="165" t="s">
        <v>698</v>
      </c>
      <c r="V91" s="36"/>
    </row>
    <row r="92" spans="1:22" x14ac:dyDescent="0.2">
      <c r="A92" s="11">
        <v>80</v>
      </c>
      <c r="B92" s="87" t="s">
        <v>606</v>
      </c>
      <c r="C92" s="15" t="s">
        <v>589</v>
      </c>
      <c r="D92" s="16" t="s">
        <v>664</v>
      </c>
      <c r="E92" s="169">
        <v>220101</v>
      </c>
      <c r="F92" s="170">
        <v>210846</v>
      </c>
      <c r="G92" s="171">
        <v>95.8</v>
      </c>
      <c r="H92" s="187"/>
      <c r="I92" s="215">
        <v>227453</v>
      </c>
      <c r="J92" s="215">
        <v>219076</v>
      </c>
      <c r="K92" s="216">
        <v>96.317041322822732</v>
      </c>
      <c r="M92" s="169">
        <v>118429</v>
      </c>
      <c r="N92" s="170">
        <v>115103</v>
      </c>
      <c r="O92" s="171">
        <v>97.19</v>
      </c>
      <c r="Q92" s="215">
        <v>121050</v>
      </c>
      <c r="R92" s="215">
        <v>117909</v>
      </c>
      <c r="S92" s="216">
        <v>97.405204460966544</v>
      </c>
      <c r="T92" s="161" t="s">
        <v>691</v>
      </c>
      <c r="U92" s="165" t="s">
        <v>695</v>
      </c>
      <c r="V92" s="36"/>
    </row>
    <row r="93" spans="1:22" x14ac:dyDescent="0.2">
      <c r="A93" s="11">
        <v>81</v>
      </c>
      <c r="B93" s="87" t="s">
        <v>139</v>
      </c>
      <c r="C93" s="15" t="s">
        <v>140</v>
      </c>
      <c r="D93" s="16" t="s">
        <v>656</v>
      </c>
      <c r="E93" s="169">
        <v>147679</v>
      </c>
      <c r="F93" s="170">
        <v>142037</v>
      </c>
      <c r="G93" s="171">
        <v>96.18</v>
      </c>
      <c r="H93" s="187"/>
      <c r="I93" s="215">
        <v>150242</v>
      </c>
      <c r="J93" s="215">
        <v>145061</v>
      </c>
      <c r="K93" s="216">
        <v>96.551563477589482</v>
      </c>
      <c r="M93" s="169">
        <v>152682</v>
      </c>
      <c r="N93" s="170">
        <v>147082</v>
      </c>
      <c r="O93" s="171">
        <v>96.33</v>
      </c>
      <c r="Q93" s="215">
        <v>151392</v>
      </c>
      <c r="R93" s="215">
        <v>145477</v>
      </c>
      <c r="S93" s="216">
        <v>96.092924328894526</v>
      </c>
      <c r="T93" s="161" t="s">
        <v>687</v>
      </c>
      <c r="U93" s="165" t="s">
        <v>692</v>
      </c>
      <c r="V93" s="36"/>
    </row>
    <row r="94" spans="1:22" x14ac:dyDescent="0.2">
      <c r="A94" s="11">
        <v>82</v>
      </c>
      <c r="B94" s="87" t="s">
        <v>141</v>
      </c>
      <c r="C94" s="15" t="s">
        <v>142</v>
      </c>
      <c r="D94" s="16" t="s">
        <v>665</v>
      </c>
      <c r="E94" s="169">
        <v>44467</v>
      </c>
      <c r="F94" s="170">
        <v>43749</v>
      </c>
      <c r="G94" s="171">
        <v>98.39</v>
      </c>
      <c r="H94" s="187"/>
      <c r="I94" s="215">
        <v>45741</v>
      </c>
      <c r="J94" s="215">
        <v>45056</v>
      </c>
      <c r="K94" s="216">
        <v>98.50243763800529</v>
      </c>
      <c r="M94" s="169">
        <v>18280</v>
      </c>
      <c r="N94" s="170">
        <v>17969</v>
      </c>
      <c r="O94" s="171">
        <v>98.3</v>
      </c>
      <c r="Q94" s="215">
        <v>19180</v>
      </c>
      <c r="R94" s="215">
        <v>18682</v>
      </c>
      <c r="S94" s="216">
        <v>97.403545359749742</v>
      </c>
      <c r="T94" s="161" t="s">
        <v>686</v>
      </c>
      <c r="U94" s="165" t="s">
        <v>694</v>
      </c>
      <c r="V94" s="36"/>
    </row>
    <row r="95" spans="1:22" x14ac:dyDescent="0.2">
      <c r="A95" s="11">
        <v>83</v>
      </c>
      <c r="B95" s="87" t="s">
        <v>143</v>
      </c>
      <c r="C95" s="15" t="s">
        <v>144</v>
      </c>
      <c r="D95" s="16" t="s">
        <v>665</v>
      </c>
      <c r="E95" s="169">
        <v>85274</v>
      </c>
      <c r="F95" s="170">
        <v>84274</v>
      </c>
      <c r="G95" s="171">
        <v>98.83</v>
      </c>
      <c r="H95" s="187"/>
      <c r="I95" s="215">
        <v>88917</v>
      </c>
      <c r="J95" s="215">
        <v>87973</v>
      </c>
      <c r="K95" s="216">
        <v>98.938335751318647</v>
      </c>
      <c r="M95" s="169">
        <v>32297</v>
      </c>
      <c r="N95" s="170">
        <v>31805</v>
      </c>
      <c r="O95" s="171">
        <v>98.48</v>
      </c>
      <c r="Q95" s="215">
        <v>33134</v>
      </c>
      <c r="R95" s="215">
        <v>32414</v>
      </c>
      <c r="S95" s="216">
        <v>97.827005492847235</v>
      </c>
      <c r="T95" s="161" t="s">
        <v>689</v>
      </c>
      <c r="U95" s="165" t="s">
        <v>700</v>
      </c>
      <c r="V95" s="36"/>
    </row>
    <row r="96" spans="1:22" x14ac:dyDescent="0.2">
      <c r="A96" s="11">
        <v>84</v>
      </c>
      <c r="B96" s="87" t="s">
        <v>145</v>
      </c>
      <c r="C96" s="15" t="s">
        <v>146</v>
      </c>
      <c r="D96" s="16" t="s">
        <v>665</v>
      </c>
      <c r="E96" s="169">
        <v>61787</v>
      </c>
      <c r="F96" s="170">
        <v>60923</v>
      </c>
      <c r="G96" s="171">
        <v>98.6</v>
      </c>
      <c r="H96" s="187"/>
      <c r="I96" s="215">
        <v>63610</v>
      </c>
      <c r="J96" s="215">
        <v>62710</v>
      </c>
      <c r="K96" s="216">
        <v>98.585128124508728</v>
      </c>
      <c r="M96" s="169">
        <v>21710</v>
      </c>
      <c r="N96" s="170">
        <v>20906</v>
      </c>
      <c r="O96" s="171">
        <v>96.3</v>
      </c>
      <c r="Q96" s="215">
        <v>22118</v>
      </c>
      <c r="R96" s="215">
        <v>21716</v>
      </c>
      <c r="S96" s="216">
        <v>98.182475811556202</v>
      </c>
      <c r="T96" s="161" t="s">
        <v>689</v>
      </c>
      <c r="U96" s="165" t="s">
        <v>700</v>
      </c>
      <c r="V96" s="36"/>
    </row>
    <row r="97" spans="1:22" x14ac:dyDescent="0.2">
      <c r="A97" s="11">
        <v>85</v>
      </c>
      <c r="B97" s="87" t="s">
        <v>147</v>
      </c>
      <c r="C97" s="15" t="s">
        <v>148</v>
      </c>
      <c r="D97" s="16" t="s">
        <v>665</v>
      </c>
      <c r="E97" s="169">
        <v>68813</v>
      </c>
      <c r="F97" s="170">
        <v>67945</v>
      </c>
      <c r="G97" s="171">
        <v>98.74</v>
      </c>
      <c r="H97" s="187"/>
      <c r="I97" s="215">
        <v>70103</v>
      </c>
      <c r="J97" s="215">
        <v>69249</v>
      </c>
      <c r="K97" s="216">
        <v>98.781792505313618</v>
      </c>
      <c r="M97" s="169">
        <v>29298</v>
      </c>
      <c r="N97" s="170">
        <v>29053</v>
      </c>
      <c r="O97" s="171">
        <v>99.16</v>
      </c>
      <c r="Q97" s="215">
        <v>29645</v>
      </c>
      <c r="R97" s="215">
        <v>29246</v>
      </c>
      <c r="S97" s="216">
        <v>98.654073199527744</v>
      </c>
      <c r="T97" s="161" t="s">
        <v>683</v>
      </c>
      <c r="U97" s="165" t="s">
        <v>699</v>
      </c>
      <c r="V97" s="36"/>
    </row>
    <row r="98" spans="1:22" x14ac:dyDescent="0.2">
      <c r="A98" s="11">
        <v>86</v>
      </c>
      <c r="B98" s="87" t="s">
        <v>149</v>
      </c>
      <c r="C98" s="15" t="s">
        <v>150</v>
      </c>
      <c r="D98" s="16" t="s">
        <v>665</v>
      </c>
      <c r="E98" s="169">
        <v>84165</v>
      </c>
      <c r="F98" s="170">
        <v>82616</v>
      </c>
      <c r="G98" s="171">
        <v>98.16</v>
      </c>
      <c r="H98" s="187"/>
      <c r="I98" s="215">
        <v>86809</v>
      </c>
      <c r="J98" s="215">
        <v>85382</v>
      </c>
      <c r="K98" s="216">
        <v>98.356161227522492</v>
      </c>
      <c r="M98" s="169">
        <v>44596</v>
      </c>
      <c r="N98" s="170">
        <v>43344</v>
      </c>
      <c r="O98" s="171">
        <v>97.19</v>
      </c>
      <c r="Q98" s="215">
        <v>45748</v>
      </c>
      <c r="R98" s="215">
        <v>44736</v>
      </c>
      <c r="S98" s="216">
        <v>97.787881437439879</v>
      </c>
      <c r="T98" s="161" t="s">
        <v>686</v>
      </c>
      <c r="U98" s="165" t="s">
        <v>694</v>
      </c>
      <c r="V98" s="36"/>
    </row>
    <row r="99" spans="1:22" x14ac:dyDescent="0.2">
      <c r="A99" s="11">
        <v>87</v>
      </c>
      <c r="B99" s="87" t="s">
        <v>151</v>
      </c>
      <c r="C99" s="15" t="s">
        <v>152</v>
      </c>
      <c r="D99" s="16" t="s">
        <v>665</v>
      </c>
      <c r="E99" s="169">
        <v>59536</v>
      </c>
      <c r="F99" s="170">
        <v>57809</v>
      </c>
      <c r="G99" s="171">
        <v>97.1</v>
      </c>
      <c r="H99" s="187"/>
      <c r="I99" s="215">
        <v>61724</v>
      </c>
      <c r="J99" s="215">
        <v>59977</v>
      </c>
      <c r="K99" s="216">
        <v>97.169658479683747</v>
      </c>
      <c r="M99" s="169">
        <v>33622</v>
      </c>
      <c r="N99" s="170">
        <v>32654</v>
      </c>
      <c r="O99" s="171">
        <v>97.12</v>
      </c>
      <c r="Q99" s="215">
        <v>34210</v>
      </c>
      <c r="R99" s="215">
        <v>32853</v>
      </c>
      <c r="S99" s="216">
        <v>96.033323589593692</v>
      </c>
      <c r="T99" s="161" t="s">
        <v>685</v>
      </c>
      <c r="U99" s="165" t="s">
        <v>697</v>
      </c>
      <c r="V99" s="36"/>
    </row>
    <row r="100" spans="1:22" x14ac:dyDescent="0.2">
      <c r="A100" s="11">
        <v>88</v>
      </c>
      <c r="B100" s="87" t="s">
        <v>153</v>
      </c>
      <c r="C100" s="15" t="s">
        <v>154</v>
      </c>
      <c r="D100" s="16" t="s">
        <v>665</v>
      </c>
      <c r="E100" s="169">
        <v>42893</v>
      </c>
      <c r="F100" s="170">
        <v>41975</v>
      </c>
      <c r="G100" s="171">
        <v>97.86</v>
      </c>
      <c r="H100" s="187"/>
      <c r="I100" s="215">
        <v>44586</v>
      </c>
      <c r="J100" s="215">
        <v>43670</v>
      </c>
      <c r="K100" s="216">
        <v>97.94554344413045</v>
      </c>
      <c r="M100" s="169">
        <v>22333</v>
      </c>
      <c r="N100" s="170">
        <v>21898</v>
      </c>
      <c r="O100" s="171">
        <v>98.05</v>
      </c>
      <c r="Q100" s="215">
        <v>23474</v>
      </c>
      <c r="R100" s="215">
        <v>23133</v>
      </c>
      <c r="S100" s="216">
        <v>98.547328959700096</v>
      </c>
      <c r="T100" s="161" t="s">
        <v>685</v>
      </c>
      <c r="U100" s="165" t="s">
        <v>697</v>
      </c>
      <c r="V100" s="36"/>
    </row>
    <row r="101" spans="1:22" x14ac:dyDescent="0.2">
      <c r="A101" s="11">
        <v>89</v>
      </c>
      <c r="B101" s="87" t="s">
        <v>607</v>
      </c>
      <c r="C101" s="15" t="s">
        <v>155</v>
      </c>
      <c r="D101" s="16" t="s">
        <v>664</v>
      </c>
      <c r="E101" s="169">
        <v>168384</v>
      </c>
      <c r="F101" s="170">
        <v>164295</v>
      </c>
      <c r="G101" s="171">
        <v>97.57</v>
      </c>
      <c r="H101" s="187"/>
      <c r="I101" s="215">
        <v>170990</v>
      </c>
      <c r="J101" s="215">
        <v>167151</v>
      </c>
      <c r="K101" s="216">
        <v>97.754839464296168</v>
      </c>
      <c r="M101" s="169">
        <v>101202</v>
      </c>
      <c r="N101" s="170">
        <v>99405</v>
      </c>
      <c r="O101" s="171">
        <v>98.22</v>
      </c>
      <c r="Q101" s="215">
        <v>106168</v>
      </c>
      <c r="R101" s="215">
        <v>104617</v>
      </c>
      <c r="S101" s="216">
        <v>98.539107829101042</v>
      </c>
      <c r="T101" s="161" t="s">
        <v>688</v>
      </c>
      <c r="U101" s="165" t="s">
        <v>693</v>
      </c>
      <c r="V101" s="36"/>
    </row>
    <row r="102" spans="1:22" x14ac:dyDescent="0.2">
      <c r="A102" s="11">
        <v>90</v>
      </c>
      <c r="B102" s="87" t="s">
        <v>156</v>
      </c>
      <c r="C102" s="15" t="s">
        <v>157</v>
      </c>
      <c r="D102" s="16" t="s">
        <v>665</v>
      </c>
      <c r="E102" s="169">
        <v>51805</v>
      </c>
      <c r="F102" s="170">
        <v>50687</v>
      </c>
      <c r="G102" s="171">
        <v>97.84</v>
      </c>
      <c r="H102" s="187"/>
      <c r="I102" s="215">
        <v>53334</v>
      </c>
      <c r="J102" s="215">
        <v>51905</v>
      </c>
      <c r="K102" s="216">
        <v>97.320658491768853</v>
      </c>
      <c r="M102" s="169">
        <v>55697</v>
      </c>
      <c r="N102" s="170">
        <v>55350</v>
      </c>
      <c r="O102" s="171">
        <v>99.38</v>
      </c>
      <c r="Q102" s="215">
        <v>57984</v>
      </c>
      <c r="R102" s="215">
        <v>56554</v>
      </c>
      <c r="S102" s="216">
        <v>97.533802428256067</v>
      </c>
      <c r="T102" s="161" t="s">
        <v>690</v>
      </c>
      <c r="U102" s="165" t="s">
        <v>698</v>
      </c>
      <c r="V102" s="36"/>
    </row>
    <row r="103" spans="1:22" x14ac:dyDescent="0.2">
      <c r="A103" s="11">
        <v>91</v>
      </c>
      <c r="B103" s="87" t="s">
        <v>158</v>
      </c>
      <c r="C103" s="15" t="s">
        <v>159</v>
      </c>
      <c r="D103" s="16" t="s">
        <v>665</v>
      </c>
      <c r="E103" s="169">
        <v>53642</v>
      </c>
      <c r="F103" s="170">
        <v>51909</v>
      </c>
      <c r="G103" s="171">
        <v>96.77</v>
      </c>
      <c r="H103" s="187"/>
      <c r="I103" s="215">
        <v>55097</v>
      </c>
      <c r="J103" s="215">
        <v>53465</v>
      </c>
      <c r="K103" s="216">
        <v>97.037951249614324</v>
      </c>
      <c r="M103" s="169">
        <v>32421</v>
      </c>
      <c r="N103" s="170">
        <v>31563</v>
      </c>
      <c r="O103" s="171">
        <v>97.35</v>
      </c>
      <c r="Q103" s="215">
        <v>34328</v>
      </c>
      <c r="R103" s="215">
        <v>33534</v>
      </c>
      <c r="S103" s="216">
        <v>97.68701934281053</v>
      </c>
      <c r="T103" s="161" t="s">
        <v>683</v>
      </c>
      <c r="U103" s="165" t="s">
        <v>699</v>
      </c>
      <c r="V103" s="36"/>
    </row>
    <row r="104" spans="1:22" x14ac:dyDescent="0.2">
      <c r="A104" s="11">
        <v>92</v>
      </c>
      <c r="B104" s="87" t="s">
        <v>160</v>
      </c>
      <c r="C104" s="15" t="s">
        <v>161</v>
      </c>
      <c r="D104" s="16" t="s">
        <v>665</v>
      </c>
      <c r="E104" s="169">
        <v>62580</v>
      </c>
      <c r="F104" s="170">
        <v>61538</v>
      </c>
      <c r="G104" s="171">
        <v>98.33</v>
      </c>
      <c r="H104" s="187"/>
      <c r="I104" s="215">
        <v>63727</v>
      </c>
      <c r="J104" s="215">
        <v>62848</v>
      </c>
      <c r="K104" s="216">
        <v>98.62067883314765</v>
      </c>
      <c r="M104" s="169">
        <v>57373</v>
      </c>
      <c r="N104" s="170">
        <v>56625</v>
      </c>
      <c r="O104" s="171">
        <v>98.7</v>
      </c>
      <c r="Q104" s="215">
        <v>59363</v>
      </c>
      <c r="R104" s="215">
        <v>58479</v>
      </c>
      <c r="S104" s="216">
        <v>98.510856931085016</v>
      </c>
      <c r="T104" s="161" t="s">
        <v>683</v>
      </c>
      <c r="U104" s="165" t="s">
        <v>699</v>
      </c>
      <c r="V104" s="36"/>
    </row>
    <row r="105" spans="1:22" x14ac:dyDescent="0.2">
      <c r="A105" s="11">
        <v>93</v>
      </c>
      <c r="B105" s="87" t="s">
        <v>162</v>
      </c>
      <c r="C105" s="15" t="s">
        <v>163</v>
      </c>
      <c r="D105" s="16" t="s">
        <v>665</v>
      </c>
      <c r="E105" s="169">
        <v>30922</v>
      </c>
      <c r="F105" s="170">
        <v>30524</v>
      </c>
      <c r="G105" s="171">
        <v>98.71</v>
      </c>
      <c r="H105" s="187"/>
      <c r="I105" s="215">
        <v>31787</v>
      </c>
      <c r="J105" s="215">
        <v>31340</v>
      </c>
      <c r="K105" s="216">
        <v>98.593764746594516</v>
      </c>
      <c r="M105" s="169">
        <v>21161</v>
      </c>
      <c r="N105" s="170">
        <v>20832</v>
      </c>
      <c r="O105" s="171">
        <v>98.45</v>
      </c>
      <c r="Q105" s="215">
        <v>21296</v>
      </c>
      <c r="R105" s="215">
        <v>20894</v>
      </c>
      <c r="S105" s="216">
        <v>98.112321562734778</v>
      </c>
      <c r="T105" s="161" t="s">
        <v>684</v>
      </c>
      <c r="U105" s="165" t="s">
        <v>696</v>
      </c>
      <c r="V105" s="36"/>
    </row>
    <row r="106" spans="1:22" x14ac:dyDescent="0.2">
      <c r="A106" s="11">
        <v>94</v>
      </c>
      <c r="B106" s="87" t="s">
        <v>164</v>
      </c>
      <c r="C106" s="15" t="s">
        <v>165</v>
      </c>
      <c r="D106" s="16" t="s">
        <v>665</v>
      </c>
      <c r="E106" s="169">
        <v>101102</v>
      </c>
      <c r="F106" s="170">
        <v>99900</v>
      </c>
      <c r="G106" s="171">
        <v>98.81</v>
      </c>
      <c r="H106" s="187"/>
      <c r="I106" s="215">
        <v>103638</v>
      </c>
      <c r="J106" s="215">
        <v>102359</v>
      </c>
      <c r="K106" s="216">
        <v>98.765896678824376</v>
      </c>
      <c r="M106" s="169">
        <v>54140</v>
      </c>
      <c r="N106" s="170">
        <v>53523</v>
      </c>
      <c r="O106" s="171">
        <v>98.86</v>
      </c>
      <c r="Q106" s="215">
        <v>56096</v>
      </c>
      <c r="R106" s="215">
        <v>55206</v>
      </c>
      <c r="S106" s="216">
        <v>98.413434112949233</v>
      </c>
      <c r="T106" s="161" t="s">
        <v>683</v>
      </c>
      <c r="U106" s="165" t="s">
        <v>699</v>
      </c>
      <c r="V106" s="36"/>
    </row>
    <row r="107" spans="1:22" x14ac:dyDescent="0.2">
      <c r="A107" s="11">
        <v>95</v>
      </c>
      <c r="B107" s="87" t="s">
        <v>166</v>
      </c>
      <c r="C107" s="15" t="s">
        <v>167</v>
      </c>
      <c r="D107" s="16" t="s">
        <v>656</v>
      </c>
      <c r="E107" s="169">
        <v>131867</v>
      </c>
      <c r="F107" s="170">
        <v>125908</v>
      </c>
      <c r="G107" s="171">
        <v>95.48</v>
      </c>
      <c r="H107" s="187"/>
      <c r="I107" s="215">
        <v>133424</v>
      </c>
      <c r="J107" s="215">
        <v>127748</v>
      </c>
      <c r="K107" s="216">
        <v>95.745892792900818</v>
      </c>
      <c r="M107" s="169">
        <v>111728</v>
      </c>
      <c r="N107" s="170">
        <v>110366</v>
      </c>
      <c r="O107" s="171">
        <v>98.78</v>
      </c>
      <c r="Q107" s="215">
        <v>114183</v>
      </c>
      <c r="R107" s="215">
        <v>112716</v>
      </c>
      <c r="S107" s="216">
        <v>98.715220304248447</v>
      </c>
      <c r="T107" s="161" t="s">
        <v>687</v>
      </c>
      <c r="U107" s="165" t="s">
        <v>692</v>
      </c>
      <c r="V107" s="36"/>
    </row>
    <row r="108" spans="1:22" x14ac:dyDescent="0.2">
      <c r="A108" s="11">
        <v>96</v>
      </c>
      <c r="B108" s="87" t="s">
        <v>168</v>
      </c>
      <c r="C108" s="15" t="s">
        <v>169</v>
      </c>
      <c r="D108" s="16" t="s">
        <v>665</v>
      </c>
      <c r="E108" s="169">
        <v>78026</v>
      </c>
      <c r="F108" s="170">
        <v>76303</v>
      </c>
      <c r="G108" s="171">
        <v>97.79</v>
      </c>
      <c r="H108" s="187"/>
      <c r="I108" s="215">
        <v>79439</v>
      </c>
      <c r="J108" s="215">
        <v>77875</v>
      </c>
      <c r="K108" s="216">
        <v>98.031193746144837</v>
      </c>
      <c r="M108" s="169">
        <v>34987</v>
      </c>
      <c r="N108" s="170">
        <v>34237</v>
      </c>
      <c r="O108" s="171">
        <v>97.86</v>
      </c>
      <c r="Q108" s="215">
        <v>35464</v>
      </c>
      <c r="R108" s="215">
        <v>34699</v>
      </c>
      <c r="S108" s="216">
        <v>97.84288292352808</v>
      </c>
      <c r="T108" s="161" t="s">
        <v>686</v>
      </c>
      <c r="U108" s="165" t="s">
        <v>694</v>
      </c>
      <c r="V108" s="36"/>
    </row>
    <row r="109" spans="1:22" x14ac:dyDescent="0.2">
      <c r="A109" s="11">
        <v>97</v>
      </c>
      <c r="B109" s="87" t="s">
        <v>170</v>
      </c>
      <c r="C109" s="15" t="s">
        <v>171</v>
      </c>
      <c r="D109" s="16" t="s">
        <v>665</v>
      </c>
      <c r="E109" s="169">
        <v>50153</v>
      </c>
      <c r="F109" s="170">
        <v>49685</v>
      </c>
      <c r="G109" s="171">
        <v>99.07</v>
      </c>
      <c r="H109" s="187"/>
      <c r="I109" s="215">
        <v>51906</v>
      </c>
      <c r="J109" s="215">
        <v>51418</v>
      </c>
      <c r="K109" s="216">
        <v>99.059838939621628</v>
      </c>
      <c r="M109" s="169">
        <v>23618</v>
      </c>
      <c r="N109" s="170">
        <v>23429</v>
      </c>
      <c r="O109" s="171">
        <v>99.2</v>
      </c>
      <c r="Q109" s="215">
        <v>23988</v>
      </c>
      <c r="R109" s="215">
        <v>23818</v>
      </c>
      <c r="S109" s="216">
        <v>99.291312322828091</v>
      </c>
      <c r="T109" s="161" t="s">
        <v>683</v>
      </c>
      <c r="U109" s="165" t="s">
        <v>699</v>
      </c>
      <c r="V109" s="36"/>
    </row>
    <row r="110" spans="1:22" x14ac:dyDescent="0.2">
      <c r="A110" s="11">
        <v>98</v>
      </c>
      <c r="B110" s="87" t="s">
        <v>172</v>
      </c>
      <c r="C110" s="15" t="s">
        <v>173</v>
      </c>
      <c r="D110" s="16" t="s">
        <v>665</v>
      </c>
      <c r="E110" s="169">
        <v>48447</v>
      </c>
      <c r="F110" s="170">
        <v>47043</v>
      </c>
      <c r="G110" s="171">
        <v>97.1</v>
      </c>
      <c r="H110" s="187"/>
      <c r="I110" s="215">
        <v>50082</v>
      </c>
      <c r="J110" s="215">
        <v>48710</v>
      </c>
      <c r="K110" s="216">
        <v>97.26049279182142</v>
      </c>
      <c r="M110" s="169">
        <v>24834</v>
      </c>
      <c r="N110" s="170">
        <v>24282</v>
      </c>
      <c r="O110" s="171">
        <v>97.78</v>
      </c>
      <c r="Q110" s="215">
        <v>25894</v>
      </c>
      <c r="R110" s="215">
        <v>25418</v>
      </c>
      <c r="S110" s="216">
        <v>98.161736309569775</v>
      </c>
      <c r="T110" s="161" t="s">
        <v>685</v>
      </c>
      <c r="U110" s="165" t="s">
        <v>697</v>
      </c>
      <c r="V110" s="36"/>
    </row>
    <row r="111" spans="1:22" x14ac:dyDescent="0.2">
      <c r="A111" s="11">
        <v>99</v>
      </c>
      <c r="B111" s="87" t="s">
        <v>174</v>
      </c>
      <c r="C111" s="15" t="s">
        <v>175</v>
      </c>
      <c r="D111" s="16" t="s">
        <v>665</v>
      </c>
      <c r="E111" s="169">
        <v>53152</v>
      </c>
      <c r="F111" s="170">
        <v>50708</v>
      </c>
      <c r="G111" s="171">
        <v>95.4</v>
      </c>
      <c r="H111" s="187"/>
      <c r="I111" s="215">
        <v>55246</v>
      </c>
      <c r="J111" s="215">
        <v>53310</v>
      </c>
      <c r="K111" s="216">
        <v>96.495673894942627</v>
      </c>
      <c r="M111" s="169">
        <v>78004</v>
      </c>
      <c r="N111" s="170">
        <v>77030</v>
      </c>
      <c r="O111" s="171">
        <v>98.75</v>
      </c>
      <c r="Q111" s="215">
        <v>79238</v>
      </c>
      <c r="R111" s="215">
        <v>78123</v>
      </c>
      <c r="S111" s="216">
        <v>98.592846866402482</v>
      </c>
      <c r="T111" s="161" t="s">
        <v>689</v>
      </c>
      <c r="U111" s="165" t="s">
        <v>700</v>
      </c>
      <c r="V111" s="36"/>
    </row>
    <row r="112" spans="1:22" x14ac:dyDescent="0.2">
      <c r="A112" s="11">
        <v>100</v>
      </c>
      <c r="B112" s="87" t="s">
        <v>176</v>
      </c>
      <c r="C112" s="15" t="s">
        <v>177</v>
      </c>
      <c r="D112" s="16" t="s">
        <v>665</v>
      </c>
      <c r="E112" s="169">
        <v>57917</v>
      </c>
      <c r="F112" s="170">
        <v>57113</v>
      </c>
      <c r="G112" s="171">
        <v>98.61</v>
      </c>
      <c r="H112" s="187"/>
      <c r="I112" s="215">
        <v>58588</v>
      </c>
      <c r="J112" s="215">
        <v>57961</v>
      </c>
      <c r="K112" s="216">
        <v>98.929814979176626</v>
      </c>
      <c r="M112" s="169">
        <v>42497</v>
      </c>
      <c r="N112" s="170">
        <v>42089</v>
      </c>
      <c r="O112" s="171">
        <v>99.04</v>
      </c>
      <c r="Q112" s="215">
        <v>42276</v>
      </c>
      <c r="R112" s="215">
        <v>41834</v>
      </c>
      <c r="S112" s="216">
        <v>98.954489544895452</v>
      </c>
      <c r="T112" s="161" t="s">
        <v>683</v>
      </c>
      <c r="U112" s="165" t="s">
        <v>699</v>
      </c>
      <c r="V112" s="36"/>
    </row>
    <row r="113" spans="1:22" x14ac:dyDescent="0.2">
      <c r="A113" s="11">
        <v>101</v>
      </c>
      <c r="B113" s="87" t="s">
        <v>178</v>
      </c>
      <c r="C113" s="15" t="s">
        <v>179</v>
      </c>
      <c r="D113" s="16" t="s">
        <v>665</v>
      </c>
      <c r="E113" s="169">
        <v>45506</v>
      </c>
      <c r="F113" s="170">
        <v>44275</v>
      </c>
      <c r="G113" s="171">
        <v>97.29</v>
      </c>
      <c r="H113" s="187"/>
      <c r="I113" s="215">
        <v>47134</v>
      </c>
      <c r="J113" s="215">
        <v>45834</v>
      </c>
      <c r="K113" s="216">
        <v>97.24190605507701</v>
      </c>
      <c r="M113" s="169">
        <v>25412</v>
      </c>
      <c r="N113" s="170">
        <v>24910</v>
      </c>
      <c r="O113" s="171">
        <v>98.02</v>
      </c>
      <c r="Q113" s="215">
        <v>26541</v>
      </c>
      <c r="R113" s="215">
        <v>25992</v>
      </c>
      <c r="S113" s="216">
        <v>97.931502204137004</v>
      </c>
      <c r="T113" s="161" t="s">
        <v>686</v>
      </c>
      <c r="U113" s="165" t="s">
        <v>694</v>
      </c>
      <c r="V113" s="36"/>
    </row>
    <row r="114" spans="1:22" x14ac:dyDescent="0.2">
      <c r="A114" s="11">
        <v>102</v>
      </c>
      <c r="B114" s="87" t="s">
        <v>180</v>
      </c>
      <c r="C114" s="15" t="s">
        <v>181</v>
      </c>
      <c r="D114" s="16" t="s">
        <v>665</v>
      </c>
      <c r="E114" s="169">
        <v>25572</v>
      </c>
      <c r="F114" s="170">
        <v>24798</v>
      </c>
      <c r="G114" s="171">
        <v>96.97</v>
      </c>
      <c r="H114" s="187"/>
      <c r="I114" s="215">
        <v>26276</v>
      </c>
      <c r="J114" s="215">
        <v>25519</v>
      </c>
      <c r="K114" s="216">
        <v>97.119043994519714</v>
      </c>
      <c r="M114" s="169">
        <v>22218</v>
      </c>
      <c r="N114" s="170">
        <v>21695</v>
      </c>
      <c r="O114" s="171">
        <v>97.65</v>
      </c>
      <c r="Q114" s="215">
        <v>22924</v>
      </c>
      <c r="R114" s="215">
        <v>22578</v>
      </c>
      <c r="S114" s="216">
        <v>98.490664805444069</v>
      </c>
      <c r="T114" s="161" t="s">
        <v>686</v>
      </c>
      <c r="U114" s="165" t="s">
        <v>694</v>
      </c>
      <c r="V114" s="36"/>
    </row>
    <row r="115" spans="1:22" x14ac:dyDescent="0.2">
      <c r="A115" s="11">
        <v>103</v>
      </c>
      <c r="B115" s="87" t="s">
        <v>182</v>
      </c>
      <c r="C115" s="15" t="s">
        <v>183</v>
      </c>
      <c r="D115" s="16" t="s">
        <v>665</v>
      </c>
      <c r="E115" s="169">
        <v>41714</v>
      </c>
      <c r="F115" s="170">
        <v>41035</v>
      </c>
      <c r="G115" s="171">
        <v>98.37</v>
      </c>
      <c r="H115" s="187"/>
      <c r="I115" s="215">
        <v>42689</v>
      </c>
      <c r="J115" s="215">
        <v>41997</v>
      </c>
      <c r="K115" s="216">
        <v>98.378973506055416</v>
      </c>
      <c r="M115" s="169">
        <v>11968</v>
      </c>
      <c r="N115" s="170">
        <v>11774</v>
      </c>
      <c r="O115" s="171">
        <v>98.38</v>
      </c>
      <c r="Q115" s="215">
        <v>12305</v>
      </c>
      <c r="R115" s="215">
        <v>12045</v>
      </c>
      <c r="S115" s="216">
        <v>97.887037789516455</v>
      </c>
      <c r="T115" s="161" t="s">
        <v>689</v>
      </c>
      <c r="U115" s="165" t="s">
        <v>700</v>
      </c>
      <c r="V115" s="36"/>
    </row>
    <row r="116" spans="1:22" x14ac:dyDescent="0.2">
      <c r="A116" s="11">
        <v>104</v>
      </c>
      <c r="B116" s="87" t="s">
        <v>184</v>
      </c>
      <c r="C116" s="15" t="s">
        <v>185</v>
      </c>
      <c r="D116" s="16" t="s">
        <v>665</v>
      </c>
      <c r="E116" s="169">
        <v>43782</v>
      </c>
      <c r="F116" s="170">
        <v>42370</v>
      </c>
      <c r="G116" s="171">
        <v>96.77</v>
      </c>
      <c r="H116" s="187"/>
      <c r="I116" s="215">
        <v>45406</v>
      </c>
      <c r="J116" s="215">
        <v>43768</v>
      </c>
      <c r="K116" s="216">
        <v>96.392547240452814</v>
      </c>
      <c r="M116" s="169">
        <v>25137</v>
      </c>
      <c r="N116" s="170">
        <v>24205</v>
      </c>
      <c r="O116" s="171">
        <v>96.29</v>
      </c>
      <c r="Q116" s="215">
        <v>26369</v>
      </c>
      <c r="R116" s="215">
        <v>25580</v>
      </c>
      <c r="S116" s="216">
        <v>97.007850127043113</v>
      </c>
      <c r="T116" s="161" t="s">
        <v>684</v>
      </c>
      <c r="U116" s="165" t="s">
        <v>696</v>
      </c>
      <c r="V116" s="36"/>
    </row>
    <row r="117" spans="1:22" x14ac:dyDescent="0.2">
      <c r="A117" s="11">
        <v>105</v>
      </c>
      <c r="B117" s="87" t="s">
        <v>186</v>
      </c>
      <c r="C117" s="15" t="s">
        <v>187</v>
      </c>
      <c r="D117" s="16" t="s">
        <v>666</v>
      </c>
      <c r="E117" s="169">
        <v>80892</v>
      </c>
      <c r="F117" s="170">
        <v>77143</v>
      </c>
      <c r="G117" s="171">
        <v>95.37</v>
      </c>
      <c r="H117" s="187"/>
      <c r="I117" s="215">
        <v>83506</v>
      </c>
      <c r="J117" s="215">
        <v>79826</v>
      </c>
      <c r="K117" s="216">
        <v>95.593131032500651</v>
      </c>
      <c r="M117" s="169">
        <v>91235</v>
      </c>
      <c r="N117" s="170">
        <v>87756</v>
      </c>
      <c r="O117" s="171">
        <v>96.19</v>
      </c>
      <c r="Q117" s="215">
        <v>93450</v>
      </c>
      <c r="R117" s="215">
        <v>91173</v>
      </c>
      <c r="S117" s="216">
        <v>97.563402889245594</v>
      </c>
      <c r="T117" s="161" t="s">
        <v>691</v>
      </c>
      <c r="U117" s="165" t="s">
        <v>695</v>
      </c>
      <c r="V117" s="36"/>
    </row>
    <row r="118" spans="1:22" x14ac:dyDescent="0.2">
      <c r="A118" s="11">
        <v>106</v>
      </c>
      <c r="B118" s="87" t="s">
        <v>188</v>
      </c>
      <c r="C118" s="15" t="s">
        <v>189</v>
      </c>
      <c r="D118" s="16" t="s">
        <v>665</v>
      </c>
      <c r="E118" s="169">
        <v>58057</v>
      </c>
      <c r="F118" s="170">
        <v>57006</v>
      </c>
      <c r="G118" s="171">
        <v>98.19</v>
      </c>
      <c r="H118" s="187"/>
      <c r="I118" s="215">
        <v>59947</v>
      </c>
      <c r="J118" s="215">
        <v>58975</v>
      </c>
      <c r="K118" s="216">
        <v>98.37856773483243</v>
      </c>
      <c r="M118" s="169">
        <v>21506</v>
      </c>
      <c r="N118" s="170">
        <v>21289</v>
      </c>
      <c r="O118" s="171">
        <v>98.99</v>
      </c>
      <c r="Q118" s="215">
        <v>22119</v>
      </c>
      <c r="R118" s="215">
        <v>21876</v>
      </c>
      <c r="S118" s="216">
        <v>98.901396989013961</v>
      </c>
      <c r="T118" s="161" t="s">
        <v>685</v>
      </c>
      <c r="U118" s="165" t="s">
        <v>697</v>
      </c>
      <c r="V118" s="36"/>
    </row>
    <row r="119" spans="1:22" x14ac:dyDescent="0.2">
      <c r="A119" s="11">
        <v>107</v>
      </c>
      <c r="B119" s="87" t="s">
        <v>190</v>
      </c>
      <c r="C119" s="15" t="s">
        <v>191</v>
      </c>
      <c r="D119" s="16" t="s">
        <v>665</v>
      </c>
      <c r="E119" s="169">
        <v>52715</v>
      </c>
      <c r="F119" s="170">
        <v>50982</v>
      </c>
      <c r="G119" s="171">
        <v>96.71</v>
      </c>
      <c r="H119" s="187"/>
      <c r="I119" s="215">
        <v>53904</v>
      </c>
      <c r="J119" s="215">
        <v>52187</v>
      </c>
      <c r="K119" s="216">
        <v>96.814707628376368</v>
      </c>
      <c r="M119" s="169">
        <v>53111</v>
      </c>
      <c r="N119" s="170">
        <v>51836</v>
      </c>
      <c r="O119" s="171">
        <v>97.6</v>
      </c>
      <c r="Q119" s="215">
        <v>54536</v>
      </c>
      <c r="R119" s="215">
        <v>53460</v>
      </c>
      <c r="S119" s="216">
        <v>98.026991345166493</v>
      </c>
      <c r="T119" s="161" t="s">
        <v>689</v>
      </c>
      <c r="U119" s="165" t="s">
        <v>700</v>
      </c>
      <c r="V119" s="36"/>
    </row>
    <row r="120" spans="1:22" x14ac:dyDescent="0.2">
      <c r="A120" s="11">
        <v>108</v>
      </c>
      <c r="B120" s="87" t="s">
        <v>192</v>
      </c>
      <c r="C120" s="15" t="s">
        <v>193</v>
      </c>
      <c r="D120" s="16" t="s">
        <v>665</v>
      </c>
      <c r="E120" s="169">
        <v>37526</v>
      </c>
      <c r="F120" s="170">
        <v>35765</v>
      </c>
      <c r="G120" s="171">
        <v>95.31</v>
      </c>
      <c r="H120" s="187"/>
      <c r="I120" s="215">
        <v>38069</v>
      </c>
      <c r="J120" s="215">
        <v>36596</v>
      </c>
      <c r="K120" s="216">
        <v>96.130710026530778</v>
      </c>
      <c r="M120" s="169">
        <v>16091</v>
      </c>
      <c r="N120" s="170">
        <v>15586</v>
      </c>
      <c r="O120" s="171">
        <v>96.86</v>
      </c>
      <c r="Q120" s="215">
        <v>16555</v>
      </c>
      <c r="R120" s="215">
        <v>16105</v>
      </c>
      <c r="S120" s="216">
        <v>97.281787979462393</v>
      </c>
      <c r="T120" s="161" t="s">
        <v>683</v>
      </c>
      <c r="U120" s="165" t="s">
        <v>699</v>
      </c>
      <c r="V120" s="36"/>
    </row>
    <row r="121" spans="1:22" x14ac:dyDescent="0.2">
      <c r="A121" s="11">
        <v>109</v>
      </c>
      <c r="B121" s="87" t="s">
        <v>194</v>
      </c>
      <c r="C121" s="15" t="s">
        <v>195</v>
      </c>
      <c r="D121" s="16" t="s">
        <v>665</v>
      </c>
      <c r="E121" s="169">
        <v>47425</v>
      </c>
      <c r="F121" s="170">
        <v>45963</v>
      </c>
      <c r="G121" s="171">
        <v>96.92</v>
      </c>
      <c r="H121" s="187"/>
      <c r="I121" s="215">
        <v>49122</v>
      </c>
      <c r="J121" s="215">
        <v>47581</v>
      </c>
      <c r="K121" s="216">
        <v>96.862912747852278</v>
      </c>
      <c r="M121" s="169">
        <v>24098</v>
      </c>
      <c r="N121" s="170">
        <v>23712</v>
      </c>
      <c r="O121" s="171">
        <v>98.4</v>
      </c>
      <c r="Q121" s="215">
        <v>24918</v>
      </c>
      <c r="R121" s="215">
        <v>24547</v>
      </c>
      <c r="S121" s="216">
        <v>98.511116461995343</v>
      </c>
      <c r="T121" s="161" t="s">
        <v>683</v>
      </c>
      <c r="U121" s="165" t="s">
        <v>699</v>
      </c>
      <c r="V121" s="36"/>
    </row>
    <row r="122" spans="1:22" x14ac:dyDescent="0.2">
      <c r="A122" s="11">
        <v>110</v>
      </c>
      <c r="B122" s="87" t="s">
        <v>196</v>
      </c>
      <c r="C122" s="15" t="s">
        <v>197</v>
      </c>
      <c r="D122" s="16" t="s">
        <v>665</v>
      </c>
      <c r="E122" s="169">
        <v>39709</v>
      </c>
      <c r="F122" s="170">
        <v>38322</v>
      </c>
      <c r="G122" s="171">
        <v>96.51</v>
      </c>
      <c r="H122" s="187"/>
      <c r="I122" s="215">
        <v>40667</v>
      </c>
      <c r="J122" s="215">
        <v>39096</v>
      </c>
      <c r="K122" s="216">
        <v>96.13691691051713</v>
      </c>
      <c r="M122" s="169">
        <v>29959</v>
      </c>
      <c r="N122" s="170">
        <v>29278</v>
      </c>
      <c r="O122" s="171">
        <v>97.73</v>
      </c>
      <c r="Q122" s="215">
        <v>31385</v>
      </c>
      <c r="R122" s="215">
        <v>30462</v>
      </c>
      <c r="S122" s="216">
        <v>97.059104667834944</v>
      </c>
      <c r="T122" s="161" t="s">
        <v>686</v>
      </c>
      <c r="U122" s="165" t="s">
        <v>694</v>
      </c>
      <c r="V122" s="36"/>
    </row>
    <row r="123" spans="1:22" x14ac:dyDescent="0.2">
      <c r="A123" s="11">
        <v>111</v>
      </c>
      <c r="B123" s="87" t="s">
        <v>198</v>
      </c>
      <c r="C123" s="15" t="s">
        <v>199</v>
      </c>
      <c r="D123" s="16" t="s">
        <v>655</v>
      </c>
      <c r="E123" s="169">
        <v>97033</v>
      </c>
      <c r="F123" s="170">
        <v>90833</v>
      </c>
      <c r="G123" s="171">
        <v>93.61</v>
      </c>
      <c r="H123" s="187"/>
      <c r="I123" s="215">
        <v>100113</v>
      </c>
      <c r="J123" s="215">
        <v>94246</v>
      </c>
      <c r="K123" s="216">
        <v>94.139622226883617</v>
      </c>
      <c r="M123" s="169">
        <v>69328</v>
      </c>
      <c r="N123" s="170">
        <v>67791</v>
      </c>
      <c r="O123" s="171">
        <v>97.78</v>
      </c>
      <c r="Q123" s="215">
        <v>71294</v>
      </c>
      <c r="R123" s="215">
        <v>70046</v>
      </c>
      <c r="S123" s="216">
        <v>98.249502061884584</v>
      </c>
      <c r="T123" s="161" t="s">
        <v>687</v>
      </c>
      <c r="U123" s="165" t="s">
        <v>692</v>
      </c>
      <c r="V123" s="36"/>
    </row>
    <row r="124" spans="1:22" x14ac:dyDescent="0.2">
      <c r="A124" s="11">
        <v>112</v>
      </c>
      <c r="B124" s="87" t="s">
        <v>200</v>
      </c>
      <c r="C124" s="15" t="s">
        <v>201</v>
      </c>
      <c r="D124" s="16" t="s">
        <v>665</v>
      </c>
      <c r="E124" s="169">
        <v>87315</v>
      </c>
      <c r="F124" s="170">
        <v>86558</v>
      </c>
      <c r="G124" s="171">
        <v>99.13</v>
      </c>
      <c r="H124" s="187"/>
      <c r="I124" s="215">
        <v>89720</v>
      </c>
      <c r="J124" s="215">
        <v>89106</v>
      </c>
      <c r="K124" s="216">
        <v>99.315648684797139</v>
      </c>
      <c r="M124" s="169">
        <v>81050</v>
      </c>
      <c r="N124" s="170">
        <v>80458</v>
      </c>
      <c r="O124" s="171">
        <v>99.27</v>
      </c>
      <c r="Q124" s="215">
        <v>82765</v>
      </c>
      <c r="R124" s="215">
        <v>82334</v>
      </c>
      <c r="S124" s="216">
        <v>99.479248474596744</v>
      </c>
      <c r="T124" s="161" t="s">
        <v>683</v>
      </c>
      <c r="U124" s="165" t="s">
        <v>699</v>
      </c>
      <c r="V124" s="36"/>
    </row>
    <row r="125" spans="1:22" x14ac:dyDescent="0.2">
      <c r="A125" s="11">
        <v>113</v>
      </c>
      <c r="B125" s="87" t="s">
        <v>202</v>
      </c>
      <c r="C125" s="15" t="s">
        <v>203</v>
      </c>
      <c r="D125" s="16" t="s">
        <v>655</v>
      </c>
      <c r="E125" s="169">
        <v>86116</v>
      </c>
      <c r="F125" s="170">
        <v>80968</v>
      </c>
      <c r="G125" s="171">
        <v>94.02</v>
      </c>
      <c r="H125" s="187"/>
      <c r="I125" s="215">
        <v>89364</v>
      </c>
      <c r="J125" s="215">
        <v>84106</v>
      </c>
      <c r="K125" s="216">
        <v>94.116198916789756</v>
      </c>
      <c r="M125" s="169">
        <v>91221</v>
      </c>
      <c r="N125" s="170">
        <v>87301</v>
      </c>
      <c r="O125" s="171">
        <v>95.7</v>
      </c>
      <c r="Q125" s="215">
        <v>93201</v>
      </c>
      <c r="R125" s="215">
        <v>89315</v>
      </c>
      <c r="S125" s="216">
        <v>95.830516839948061</v>
      </c>
      <c r="T125" s="161" t="s">
        <v>687</v>
      </c>
      <c r="U125" s="165" t="s">
        <v>692</v>
      </c>
      <c r="V125" s="36"/>
    </row>
    <row r="126" spans="1:22" x14ac:dyDescent="0.2">
      <c r="A126" s="11">
        <v>114</v>
      </c>
      <c r="B126" s="87" t="s">
        <v>608</v>
      </c>
      <c r="C126" s="15" t="s">
        <v>204</v>
      </c>
      <c r="D126" s="16" t="s">
        <v>664</v>
      </c>
      <c r="E126" s="169">
        <v>46822</v>
      </c>
      <c r="F126" s="170">
        <v>44688</v>
      </c>
      <c r="G126" s="171">
        <v>95.44</v>
      </c>
      <c r="H126" s="187"/>
      <c r="I126" s="215">
        <v>48574</v>
      </c>
      <c r="J126" s="215">
        <v>46236</v>
      </c>
      <c r="K126" s="216">
        <v>95.186725408654837</v>
      </c>
      <c r="M126" s="169">
        <v>54892</v>
      </c>
      <c r="N126" s="170">
        <v>53269</v>
      </c>
      <c r="O126" s="171">
        <v>97.04</v>
      </c>
      <c r="Q126" s="215">
        <v>59326</v>
      </c>
      <c r="R126" s="215">
        <v>57478</v>
      </c>
      <c r="S126" s="216">
        <v>96.885008259447801</v>
      </c>
      <c r="T126" s="161" t="s">
        <v>684</v>
      </c>
      <c r="U126" s="165" t="s">
        <v>696</v>
      </c>
      <c r="V126" s="36"/>
    </row>
    <row r="127" spans="1:22" x14ac:dyDescent="0.2">
      <c r="A127" s="11">
        <v>115</v>
      </c>
      <c r="B127" s="87" t="s">
        <v>205</v>
      </c>
      <c r="C127" s="15" t="s">
        <v>206</v>
      </c>
      <c r="D127" s="16" t="s">
        <v>665</v>
      </c>
      <c r="E127" s="169">
        <v>51030</v>
      </c>
      <c r="F127" s="170">
        <v>50226</v>
      </c>
      <c r="G127" s="171">
        <v>98.42</v>
      </c>
      <c r="H127" s="187"/>
      <c r="I127" s="215">
        <v>52544</v>
      </c>
      <c r="J127" s="215">
        <v>51795</v>
      </c>
      <c r="K127" s="216">
        <v>98.57452801461632</v>
      </c>
      <c r="M127" s="169">
        <v>27437</v>
      </c>
      <c r="N127" s="170">
        <v>26669</v>
      </c>
      <c r="O127" s="171">
        <v>97.2</v>
      </c>
      <c r="Q127" s="215">
        <v>27565</v>
      </c>
      <c r="R127" s="215">
        <v>27095</v>
      </c>
      <c r="S127" s="216">
        <v>98.294939234536542</v>
      </c>
      <c r="T127" s="161" t="s">
        <v>688</v>
      </c>
      <c r="U127" s="165" t="s">
        <v>693</v>
      </c>
      <c r="V127" s="36"/>
    </row>
    <row r="128" spans="1:22" x14ac:dyDescent="0.2">
      <c r="A128" s="11">
        <v>116</v>
      </c>
      <c r="B128" s="87" t="s">
        <v>609</v>
      </c>
      <c r="C128" s="15" t="s">
        <v>207</v>
      </c>
      <c r="D128" s="16" t="s">
        <v>655</v>
      </c>
      <c r="E128" s="169">
        <v>75802</v>
      </c>
      <c r="F128" s="170">
        <v>72990</v>
      </c>
      <c r="G128" s="171">
        <v>96.29</v>
      </c>
      <c r="H128" s="187"/>
      <c r="I128" s="215">
        <v>77062</v>
      </c>
      <c r="J128" s="215">
        <v>74236</v>
      </c>
      <c r="K128" s="216">
        <v>96.332822921803213</v>
      </c>
      <c r="M128" s="169">
        <v>196756</v>
      </c>
      <c r="N128" s="170">
        <v>193082</v>
      </c>
      <c r="O128" s="171">
        <v>98.13</v>
      </c>
      <c r="Q128" s="215">
        <v>196209</v>
      </c>
      <c r="R128" s="215">
        <v>192763</v>
      </c>
      <c r="S128" s="216">
        <v>98.243709513834744</v>
      </c>
      <c r="T128" s="161" t="s">
        <v>687</v>
      </c>
      <c r="U128" s="165" t="s">
        <v>692</v>
      </c>
      <c r="V128" s="36"/>
    </row>
    <row r="129" spans="1:22" x14ac:dyDescent="0.2">
      <c r="A129" s="11">
        <v>117</v>
      </c>
      <c r="B129" s="87" t="s">
        <v>208</v>
      </c>
      <c r="C129" s="15" t="s">
        <v>209</v>
      </c>
      <c r="D129" s="16" t="s">
        <v>665</v>
      </c>
      <c r="E129" s="169">
        <v>48890</v>
      </c>
      <c r="F129" s="170">
        <v>48216</v>
      </c>
      <c r="G129" s="171">
        <v>98.62</v>
      </c>
      <c r="H129" s="187"/>
      <c r="I129" s="215">
        <v>50474</v>
      </c>
      <c r="J129" s="215">
        <v>49677</v>
      </c>
      <c r="K129" s="216">
        <v>98.420969211871451</v>
      </c>
      <c r="M129" s="169">
        <v>38104</v>
      </c>
      <c r="N129" s="170">
        <v>37817</v>
      </c>
      <c r="O129" s="171">
        <v>99.25</v>
      </c>
      <c r="Q129" s="215">
        <v>38708</v>
      </c>
      <c r="R129" s="215">
        <v>38571</v>
      </c>
      <c r="S129" s="216">
        <v>99.646067996279839</v>
      </c>
      <c r="T129" s="161" t="s">
        <v>685</v>
      </c>
      <c r="U129" s="165" t="s">
        <v>697</v>
      </c>
      <c r="V129" s="36"/>
    </row>
    <row r="130" spans="1:22" x14ac:dyDescent="0.2">
      <c r="A130" s="11">
        <v>118</v>
      </c>
      <c r="B130" s="87" t="s">
        <v>210</v>
      </c>
      <c r="C130" s="15" t="s">
        <v>211</v>
      </c>
      <c r="D130" s="16" t="s">
        <v>656</v>
      </c>
      <c r="E130" s="169">
        <v>110288</v>
      </c>
      <c r="F130" s="170">
        <v>105801</v>
      </c>
      <c r="G130" s="171">
        <v>95.93</v>
      </c>
      <c r="H130" s="187"/>
      <c r="I130" s="215">
        <v>112919</v>
      </c>
      <c r="J130" s="215">
        <v>107833</v>
      </c>
      <c r="K130" s="216">
        <v>95.495886431867092</v>
      </c>
      <c r="M130" s="169">
        <v>65490</v>
      </c>
      <c r="N130" s="170">
        <v>63873</v>
      </c>
      <c r="O130" s="171">
        <v>97.53</v>
      </c>
      <c r="Q130" s="215">
        <v>65616</v>
      </c>
      <c r="R130" s="215">
        <v>64527</v>
      </c>
      <c r="S130" s="216">
        <v>98.340343818580834</v>
      </c>
      <c r="T130" s="161" t="s">
        <v>687</v>
      </c>
      <c r="U130" s="165" t="s">
        <v>692</v>
      </c>
      <c r="V130" s="36"/>
    </row>
    <row r="131" spans="1:22" x14ac:dyDescent="0.2">
      <c r="A131" s="11">
        <v>119</v>
      </c>
      <c r="B131" s="87" t="s">
        <v>212</v>
      </c>
      <c r="C131" s="15" t="s">
        <v>213</v>
      </c>
      <c r="D131" s="16" t="s">
        <v>665</v>
      </c>
      <c r="E131" s="169">
        <v>39115</v>
      </c>
      <c r="F131" s="170">
        <v>37471</v>
      </c>
      <c r="G131" s="171">
        <v>95.8</v>
      </c>
      <c r="H131" s="187"/>
      <c r="I131" s="215">
        <v>40161</v>
      </c>
      <c r="J131" s="215">
        <v>38642</v>
      </c>
      <c r="K131" s="216">
        <v>96.217723662259402</v>
      </c>
      <c r="M131" s="169">
        <v>46411</v>
      </c>
      <c r="N131" s="170">
        <v>45712</v>
      </c>
      <c r="O131" s="171">
        <v>98.49</v>
      </c>
      <c r="Q131" s="215">
        <v>47995</v>
      </c>
      <c r="R131" s="215">
        <v>47455</v>
      </c>
      <c r="S131" s="216">
        <v>98.874882800291701</v>
      </c>
      <c r="T131" s="161" t="s">
        <v>686</v>
      </c>
      <c r="U131" s="165" t="s">
        <v>694</v>
      </c>
      <c r="V131" s="36"/>
    </row>
    <row r="132" spans="1:22" x14ac:dyDescent="0.2">
      <c r="A132" s="11">
        <v>120</v>
      </c>
      <c r="B132" s="87" t="s">
        <v>214</v>
      </c>
      <c r="C132" s="15" t="s">
        <v>215</v>
      </c>
      <c r="D132" s="16" t="s">
        <v>665</v>
      </c>
      <c r="E132" s="169">
        <v>94581</v>
      </c>
      <c r="F132" s="170">
        <v>92886</v>
      </c>
      <c r="G132" s="171">
        <v>98.21</v>
      </c>
      <c r="H132" s="187"/>
      <c r="I132" s="215">
        <v>97156</v>
      </c>
      <c r="J132" s="215">
        <v>95827</v>
      </c>
      <c r="K132" s="216">
        <v>98.63209683395776</v>
      </c>
      <c r="M132" s="169">
        <v>62452</v>
      </c>
      <c r="N132" s="170">
        <v>61418</v>
      </c>
      <c r="O132" s="171">
        <v>98.34</v>
      </c>
      <c r="Q132" s="215">
        <v>63016</v>
      </c>
      <c r="R132" s="215">
        <v>61671</v>
      </c>
      <c r="S132" s="216">
        <v>97.865621429478225</v>
      </c>
      <c r="T132" s="161" t="s">
        <v>688</v>
      </c>
      <c r="U132" s="165" t="s">
        <v>693</v>
      </c>
      <c r="V132" s="36"/>
    </row>
    <row r="133" spans="1:22" x14ac:dyDescent="0.2">
      <c r="A133" s="11">
        <v>121</v>
      </c>
      <c r="B133" s="87" t="s">
        <v>216</v>
      </c>
      <c r="C133" s="15" t="s">
        <v>217</v>
      </c>
      <c r="D133" s="16" t="s">
        <v>656</v>
      </c>
      <c r="E133" s="169">
        <v>123671</v>
      </c>
      <c r="F133" s="170">
        <v>120331</v>
      </c>
      <c r="G133" s="171">
        <v>97.3</v>
      </c>
      <c r="H133" s="187"/>
      <c r="I133" s="215">
        <v>128037</v>
      </c>
      <c r="J133" s="215">
        <v>124645</v>
      </c>
      <c r="K133" s="216">
        <v>97.3507657942626</v>
      </c>
      <c r="M133" s="169">
        <v>50501</v>
      </c>
      <c r="N133" s="170">
        <v>48623</v>
      </c>
      <c r="O133" s="171">
        <v>96.28</v>
      </c>
      <c r="Q133" s="215">
        <v>51149</v>
      </c>
      <c r="R133" s="215">
        <v>48130</v>
      </c>
      <c r="S133" s="216">
        <v>94.097636317425554</v>
      </c>
      <c r="T133" s="161" t="s">
        <v>687</v>
      </c>
      <c r="U133" s="165" t="s">
        <v>692</v>
      </c>
      <c r="V133" s="36"/>
    </row>
    <row r="134" spans="1:22" x14ac:dyDescent="0.2">
      <c r="A134" s="11">
        <v>122</v>
      </c>
      <c r="B134" s="87" t="s">
        <v>218</v>
      </c>
      <c r="C134" s="15" t="s">
        <v>219</v>
      </c>
      <c r="D134" s="16" t="s">
        <v>665</v>
      </c>
      <c r="E134" s="169">
        <v>55848</v>
      </c>
      <c r="F134" s="170">
        <v>55118</v>
      </c>
      <c r="G134" s="171">
        <v>98.69</v>
      </c>
      <c r="H134" s="187"/>
      <c r="I134" s="215">
        <v>56686</v>
      </c>
      <c r="J134" s="215">
        <v>55978</v>
      </c>
      <c r="K134" s="216">
        <v>98.751014359806661</v>
      </c>
      <c r="M134" s="169">
        <v>29192</v>
      </c>
      <c r="N134" s="170">
        <v>28773</v>
      </c>
      <c r="O134" s="171">
        <v>98.56</v>
      </c>
      <c r="Q134" s="215">
        <v>29138</v>
      </c>
      <c r="R134" s="215">
        <v>28637</v>
      </c>
      <c r="S134" s="216">
        <v>98.280595785572103</v>
      </c>
      <c r="T134" s="162" t="s">
        <v>683</v>
      </c>
      <c r="U134" s="165" t="s">
        <v>699</v>
      </c>
      <c r="V134" s="36"/>
    </row>
    <row r="135" spans="1:22" x14ac:dyDescent="0.2">
      <c r="A135" s="11">
        <v>123</v>
      </c>
      <c r="B135" s="87" t="s">
        <v>610</v>
      </c>
      <c r="C135" s="15" t="s">
        <v>220</v>
      </c>
      <c r="D135" s="16" t="s">
        <v>664</v>
      </c>
      <c r="E135" s="169">
        <v>38479</v>
      </c>
      <c r="F135" s="170">
        <v>36725</v>
      </c>
      <c r="G135" s="171">
        <v>95.44</v>
      </c>
      <c r="H135" s="187"/>
      <c r="I135" s="215">
        <v>39272</v>
      </c>
      <c r="J135" s="215">
        <v>37462</v>
      </c>
      <c r="K135" s="216">
        <v>95.391118354043584</v>
      </c>
      <c r="M135" s="169">
        <v>32828</v>
      </c>
      <c r="N135" s="170">
        <v>32171</v>
      </c>
      <c r="O135" s="171">
        <v>98</v>
      </c>
      <c r="Q135" s="215">
        <v>32815</v>
      </c>
      <c r="R135" s="215">
        <v>32337</v>
      </c>
      <c r="S135" s="216">
        <v>98.543349078165477</v>
      </c>
      <c r="T135" s="161" t="s">
        <v>691</v>
      </c>
      <c r="U135" s="165" t="s">
        <v>695</v>
      </c>
      <c r="V135" s="36"/>
    </row>
    <row r="136" spans="1:22" x14ac:dyDescent="0.2">
      <c r="A136" s="11">
        <v>124</v>
      </c>
      <c r="B136" s="87" t="s">
        <v>221</v>
      </c>
      <c r="C136" s="15" t="s">
        <v>222</v>
      </c>
      <c r="D136" s="16" t="s">
        <v>665</v>
      </c>
      <c r="E136" s="169">
        <v>40903</v>
      </c>
      <c r="F136" s="170">
        <v>39443</v>
      </c>
      <c r="G136" s="171">
        <v>96.43</v>
      </c>
      <c r="H136" s="187"/>
      <c r="I136" s="215">
        <v>42642</v>
      </c>
      <c r="J136" s="215">
        <v>41031</v>
      </c>
      <c r="K136" s="216">
        <v>96.222034613761082</v>
      </c>
      <c r="M136" s="169">
        <v>21624</v>
      </c>
      <c r="N136" s="170">
        <v>21301</v>
      </c>
      <c r="O136" s="171">
        <v>98.51</v>
      </c>
      <c r="Q136" s="215">
        <v>21871</v>
      </c>
      <c r="R136" s="215">
        <v>21489</v>
      </c>
      <c r="S136" s="216">
        <v>98.253394906497192</v>
      </c>
      <c r="T136" s="161" t="s">
        <v>683</v>
      </c>
      <c r="U136" s="165" t="s">
        <v>699</v>
      </c>
      <c r="V136" s="36"/>
    </row>
    <row r="137" spans="1:22" x14ac:dyDescent="0.2">
      <c r="A137" s="11">
        <v>125</v>
      </c>
      <c r="B137" s="87" t="s">
        <v>223</v>
      </c>
      <c r="C137" s="15" t="s">
        <v>224</v>
      </c>
      <c r="D137" s="16" t="s">
        <v>665</v>
      </c>
      <c r="E137" s="169">
        <v>56223</v>
      </c>
      <c r="F137" s="170">
        <v>54538</v>
      </c>
      <c r="G137" s="171">
        <v>97</v>
      </c>
      <c r="H137" s="187"/>
      <c r="I137" s="215">
        <v>57440</v>
      </c>
      <c r="J137" s="215">
        <v>55790</v>
      </c>
      <c r="K137" s="216">
        <v>97.127437325905291</v>
      </c>
      <c r="M137" s="169">
        <v>32801</v>
      </c>
      <c r="N137" s="170">
        <v>32482</v>
      </c>
      <c r="O137" s="171">
        <v>99.03</v>
      </c>
      <c r="Q137" s="215">
        <v>34471</v>
      </c>
      <c r="R137" s="215">
        <v>34146</v>
      </c>
      <c r="S137" s="216">
        <v>99.057178497867767</v>
      </c>
      <c r="T137" s="161" t="s">
        <v>683</v>
      </c>
      <c r="U137" s="165" t="s">
        <v>699</v>
      </c>
      <c r="V137" s="36"/>
    </row>
    <row r="138" spans="1:22" x14ac:dyDescent="0.2">
      <c r="A138" s="11">
        <v>126</v>
      </c>
      <c r="B138" s="87" t="s">
        <v>225</v>
      </c>
      <c r="C138" s="15" t="s">
        <v>226</v>
      </c>
      <c r="D138" s="16" t="s">
        <v>656</v>
      </c>
      <c r="E138" s="169">
        <v>124239</v>
      </c>
      <c r="F138" s="170">
        <v>120723</v>
      </c>
      <c r="G138" s="171">
        <v>97.17</v>
      </c>
      <c r="H138" s="187"/>
      <c r="I138" s="215">
        <v>130240</v>
      </c>
      <c r="J138" s="215">
        <v>126028</v>
      </c>
      <c r="K138" s="216">
        <v>96.765970515970508</v>
      </c>
      <c r="M138" s="169">
        <v>74810</v>
      </c>
      <c r="N138" s="170">
        <v>72739</v>
      </c>
      <c r="O138" s="171">
        <v>97.23</v>
      </c>
      <c r="Q138" s="215">
        <v>75862</v>
      </c>
      <c r="R138" s="215">
        <v>74747</v>
      </c>
      <c r="S138" s="216">
        <v>98.530225936569039</v>
      </c>
      <c r="T138" s="161" t="s">
        <v>687</v>
      </c>
      <c r="U138" s="165" t="s">
        <v>692</v>
      </c>
      <c r="V138" s="36"/>
    </row>
    <row r="139" spans="1:22" x14ac:dyDescent="0.2">
      <c r="A139" s="11">
        <v>127</v>
      </c>
      <c r="B139" s="87" t="s">
        <v>611</v>
      </c>
      <c r="C139" s="15" t="s">
        <v>227</v>
      </c>
      <c r="D139" s="16" t="s">
        <v>664</v>
      </c>
      <c r="E139" s="169">
        <v>102865</v>
      </c>
      <c r="F139" s="170">
        <v>100932</v>
      </c>
      <c r="G139" s="171">
        <v>98.12</v>
      </c>
      <c r="H139" s="187"/>
      <c r="I139" s="215">
        <v>105941</v>
      </c>
      <c r="J139" s="215">
        <v>103720</v>
      </c>
      <c r="K139" s="216">
        <v>97.903550089200593</v>
      </c>
      <c r="M139" s="169">
        <v>47595</v>
      </c>
      <c r="N139" s="170">
        <v>47072</v>
      </c>
      <c r="O139" s="171">
        <v>98.9</v>
      </c>
      <c r="Q139" s="215">
        <v>49212</v>
      </c>
      <c r="R139" s="215">
        <v>48488</v>
      </c>
      <c r="S139" s="216">
        <v>98.528814110379585</v>
      </c>
      <c r="T139" s="161" t="s">
        <v>690</v>
      </c>
      <c r="U139" s="165" t="s">
        <v>698</v>
      </c>
      <c r="V139" s="36"/>
    </row>
    <row r="140" spans="1:22" x14ac:dyDescent="0.2">
      <c r="A140" s="11">
        <v>128</v>
      </c>
      <c r="B140" s="87" t="s">
        <v>228</v>
      </c>
      <c r="C140" s="15" t="s">
        <v>229</v>
      </c>
      <c r="D140" s="16" t="s">
        <v>665</v>
      </c>
      <c r="E140" s="169">
        <v>57212</v>
      </c>
      <c r="F140" s="170">
        <v>56154</v>
      </c>
      <c r="G140" s="171">
        <v>98.15</v>
      </c>
      <c r="H140" s="187"/>
      <c r="I140" s="215">
        <v>58987</v>
      </c>
      <c r="J140" s="215">
        <v>57970</v>
      </c>
      <c r="K140" s="216">
        <v>98.275891298082627</v>
      </c>
      <c r="M140" s="169">
        <v>46703</v>
      </c>
      <c r="N140" s="170">
        <v>45996</v>
      </c>
      <c r="O140" s="171">
        <v>98.49</v>
      </c>
      <c r="Q140" s="215">
        <v>47671</v>
      </c>
      <c r="R140" s="215">
        <v>47044</v>
      </c>
      <c r="S140" s="216">
        <v>98.684734954165009</v>
      </c>
      <c r="T140" s="161" t="s">
        <v>686</v>
      </c>
      <c r="U140" s="165" t="s">
        <v>694</v>
      </c>
      <c r="V140" s="36"/>
    </row>
    <row r="141" spans="1:22" x14ac:dyDescent="0.2">
      <c r="A141" s="11">
        <v>129</v>
      </c>
      <c r="B141" s="87" t="s">
        <v>230</v>
      </c>
      <c r="C141" s="15" t="s">
        <v>231</v>
      </c>
      <c r="D141" s="16" t="s">
        <v>665</v>
      </c>
      <c r="E141" s="169">
        <v>44811</v>
      </c>
      <c r="F141" s="170">
        <v>44159</v>
      </c>
      <c r="G141" s="171">
        <v>98.55</v>
      </c>
      <c r="H141" s="187"/>
      <c r="I141" s="215">
        <v>46250</v>
      </c>
      <c r="J141" s="215">
        <v>45638</v>
      </c>
      <c r="K141" s="216">
        <v>98.67675675675676</v>
      </c>
      <c r="M141" s="169">
        <v>24229</v>
      </c>
      <c r="N141" s="170">
        <v>23784</v>
      </c>
      <c r="O141" s="171">
        <v>98.16</v>
      </c>
      <c r="Q141" s="215">
        <v>24742</v>
      </c>
      <c r="R141" s="215">
        <v>24356</v>
      </c>
      <c r="S141" s="216">
        <v>98.43989976558079</v>
      </c>
      <c r="T141" s="161" t="s">
        <v>685</v>
      </c>
      <c r="U141" s="165" t="s">
        <v>697</v>
      </c>
      <c r="V141" s="36"/>
    </row>
    <row r="142" spans="1:22" x14ac:dyDescent="0.2">
      <c r="A142" s="11">
        <v>130</v>
      </c>
      <c r="B142" s="87" t="s">
        <v>232</v>
      </c>
      <c r="C142" s="15" t="s">
        <v>233</v>
      </c>
      <c r="D142" s="16" t="s">
        <v>656</v>
      </c>
      <c r="E142" s="169">
        <v>127982</v>
      </c>
      <c r="F142" s="170">
        <v>124542</v>
      </c>
      <c r="G142" s="171">
        <v>97.31</v>
      </c>
      <c r="H142" s="187"/>
      <c r="I142" s="215">
        <v>129531</v>
      </c>
      <c r="J142" s="215">
        <v>123212</v>
      </c>
      <c r="K142" s="216">
        <v>95.121631115331468</v>
      </c>
      <c r="M142" s="169">
        <v>364616</v>
      </c>
      <c r="N142" s="170">
        <v>359827</v>
      </c>
      <c r="O142" s="171">
        <v>98.69</v>
      </c>
      <c r="Q142" s="215">
        <v>371015</v>
      </c>
      <c r="R142" s="215">
        <v>368427</v>
      </c>
      <c r="S142" s="216">
        <v>99.302454078676064</v>
      </c>
      <c r="T142" s="161" t="s">
        <v>687</v>
      </c>
      <c r="U142" s="165" t="s">
        <v>692</v>
      </c>
      <c r="V142" s="36"/>
    </row>
    <row r="143" spans="1:22" x14ac:dyDescent="0.2">
      <c r="A143" s="11">
        <v>131</v>
      </c>
      <c r="B143" s="87" t="s">
        <v>612</v>
      </c>
      <c r="C143" s="15" t="s">
        <v>234</v>
      </c>
      <c r="D143" s="16" t="s">
        <v>665</v>
      </c>
      <c r="E143" s="169">
        <v>51926</v>
      </c>
      <c r="F143" s="170">
        <v>50883</v>
      </c>
      <c r="G143" s="171">
        <v>97.99</v>
      </c>
      <c r="H143" s="187"/>
      <c r="I143" s="215">
        <v>54180</v>
      </c>
      <c r="J143" s="215">
        <v>52952</v>
      </c>
      <c r="K143" s="216">
        <v>97.733480989294947</v>
      </c>
      <c r="M143" s="169">
        <v>29134</v>
      </c>
      <c r="N143" s="170">
        <v>28673</v>
      </c>
      <c r="O143" s="171">
        <v>98.42</v>
      </c>
      <c r="Q143" s="215">
        <v>30005</v>
      </c>
      <c r="R143" s="215">
        <v>29566</v>
      </c>
      <c r="S143" s="216">
        <v>98.536910514914183</v>
      </c>
      <c r="T143" s="161" t="s">
        <v>685</v>
      </c>
      <c r="U143" s="165" t="s">
        <v>697</v>
      </c>
      <c r="V143" s="36"/>
    </row>
    <row r="144" spans="1:22" x14ac:dyDescent="0.2">
      <c r="A144" s="11">
        <v>132</v>
      </c>
      <c r="B144" s="87" t="s">
        <v>235</v>
      </c>
      <c r="C144" s="15" t="s">
        <v>236</v>
      </c>
      <c r="D144" s="16" t="s">
        <v>665</v>
      </c>
      <c r="E144" s="169">
        <v>84504</v>
      </c>
      <c r="F144" s="170">
        <v>83370</v>
      </c>
      <c r="G144" s="171">
        <v>98.66</v>
      </c>
      <c r="H144" s="187"/>
      <c r="I144" s="215">
        <v>86585</v>
      </c>
      <c r="J144" s="215">
        <v>85428</v>
      </c>
      <c r="K144" s="216">
        <v>98.663740832707745</v>
      </c>
      <c r="M144" s="169">
        <v>40756</v>
      </c>
      <c r="N144" s="170">
        <v>39706</v>
      </c>
      <c r="O144" s="171">
        <v>97.42</v>
      </c>
      <c r="Q144" s="215">
        <v>42755</v>
      </c>
      <c r="R144" s="215">
        <v>41672</v>
      </c>
      <c r="S144" s="216">
        <v>97.466962928312469</v>
      </c>
      <c r="T144" s="161" t="s">
        <v>683</v>
      </c>
      <c r="U144" s="165" t="s">
        <v>699</v>
      </c>
      <c r="V144" s="36"/>
    </row>
    <row r="145" spans="1:22" x14ac:dyDescent="0.2">
      <c r="A145" s="11">
        <v>133</v>
      </c>
      <c r="B145" s="87" t="s">
        <v>237</v>
      </c>
      <c r="C145" s="15" t="s">
        <v>238</v>
      </c>
      <c r="D145" s="16" t="s">
        <v>656</v>
      </c>
      <c r="E145" s="169">
        <v>110413</v>
      </c>
      <c r="F145" s="170">
        <v>107933</v>
      </c>
      <c r="G145" s="171">
        <v>97.75</v>
      </c>
      <c r="H145" s="187"/>
      <c r="I145" s="215">
        <v>113032</v>
      </c>
      <c r="J145" s="215">
        <v>110506</v>
      </c>
      <c r="K145" s="216">
        <v>97.765234623823332</v>
      </c>
      <c r="M145" s="169">
        <v>158926</v>
      </c>
      <c r="N145" s="170">
        <v>157962</v>
      </c>
      <c r="O145" s="171">
        <v>99.39</v>
      </c>
      <c r="Q145" s="215">
        <v>164110</v>
      </c>
      <c r="R145" s="215">
        <v>163475</v>
      </c>
      <c r="S145" s="216">
        <v>99.613064408019014</v>
      </c>
      <c r="T145" s="161" t="s">
        <v>687</v>
      </c>
      <c r="U145" s="165" t="s">
        <v>692</v>
      </c>
      <c r="V145" s="36"/>
    </row>
    <row r="146" spans="1:22" x14ac:dyDescent="0.2">
      <c r="A146" s="11">
        <v>134</v>
      </c>
      <c r="B146" s="87" t="s">
        <v>239</v>
      </c>
      <c r="C146" s="15" t="s">
        <v>613</v>
      </c>
      <c r="D146" s="16" t="s">
        <v>665</v>
      </c>
      <c r="E146" s="169">
        <v>92201</v>
      </c>
      <c r="F146" s="170">
        <v>90702</v>
      </c>
      <c r="G146" s="171">
        <v>98.37</v>
      </c>
      <c r="H146" s="187"/>
      <c r="I146" s="215">
        <v>94819</v>
      </c>
      <c r="J146" s="215">
        <v>93421</v>
      </c>
      <c r="K146" s="216">
        <v>98.525611955409772</v>
      </c>
      <c r="M146" s="169">
        <v>58972</v>
      </c>
      <c r="N146" s="170">
        <v>58283</v>
      </c>
      <c r="O146" s="171">
        <v>98.83</v>
      </c>
      <c r="Q146" s="215">
        <v>60316</v>
      </c>
      <c r="R146" s="215">
        <v>59708</v>
      </c>
      <c r="S146" s="216">
        <v>98.991975595198625</v>
      </c>
      <c r="T146" s="161" t="s">
        <v>686</v>
      </c>
      <c r="U146" s="165" t="s">
        <v>694</v>
      </c>
      <c r="V146" s="36"/>
    </row>
    <row r="147" spans="1:22" x14ac:dyDescent="0.2">
      <c r="A147" s="11">
        <v>135</v>
      </c>
      <c r="B147" s="87" t="s">
        <v>240</v>
      </c>
      <c r="C147" s="15" t="s">
        <v>241</v>
      </c>
      <c r="D147" s="16" t="s">
        <v>665</v>
      </c>
      <c r="E147" s="169">
        <v>32096</v>
      </c>
      <c r="F147" s="170">
        <v>30401</v>
      </c>
      <c r="G147" s="171">
        <v>94.72</v>
      </c>
      <c r="H147" s="187"/>
      <c r="I147" s="215">
        <v>32962</v>
      </c>
      <c r="J147" s="215">
        <v>31255</v>
      </c>
      <c r="K147" s="216">
        <v>94.821309386566341</v>
      </c>
      <c r="M147" s="169">
        <v>21897</v>
      </c>
      <c r="N147" s="170">
        <v>20801</v>
      </c>
      <c r="O147" s="171">
        <v>94.99</v>
      </c>
      <c r="Q147" s="215">
        <v>22094</v>
      </c>
      <c r="R147" s="215">
        <v>21023</v>
      </c>
      <c r="S147" s="216">
        <v>95.152530098669317</v>
      </c>
      <c r="T147" s="161" t="s">
        <v>684</v>
      </c>
      <c r="U147" s="165" t="s">
        <v>696</v>
      </c>
      <c r="V147" s="36"/>
    </row>
    <row r="148" spans="1:22" x14ac:dyDescent="0.2">
      <c r="A148" s="11">
        <v>136</v>
      </c>
      <c r="B148" s="87" t="s">
        <v>242</v>
      </c>
      <c r="C148" s="15" t="s">
        <v>243</v>
      </c>
      <c r="D148" s="16" t="s">
        <v>665</v>
      </c>
      <c r="E148" s="169">
        <v>59298</v>
      </c>
      <c r="F148" s="170">
        <v>57024</v>
      </c>
      <c r="G148" s="171">
        <v>96.17</v>
      </c>
      <c r="H148" s="187"/>
      <c r="I148" s="215">
        <v>60894</v>
      </c>
      <c r="J148" s="215">
        <v>58584</v>
      </c>
      <c r="K148" s="216">
        <v>96.206522810129087</v>
      </c>
      <c r="M148" s="169">
        <v>56472</v>
      </c>
      <c r="N148" s="170">
        <v>55574</v>
      </c>
      <c r="O148" s="171">
        <v>98.41</v>
      </c>
      <c r="Q148" s="215">
        <v>57551</v>
      </c>
      <c r="R148" s="215">
        <v>56593</v>
      </c>
      <c r="S148" s="216">
        <v>98.335389480634575</v>
      </c>
      <c r="T148" s="161" t="s">
        <v>686</v>
      </c>
      <c r="U148" s="165" t="s">
        <v>694</v>
      </c>
      <c r="V148" s="36"/>
    </row>
    <row r="149" spans="1:22" x14ac:dyDescent="0.2">
      <c r="A149" s="11">
        <v>137</v>
      </c>
      <c r="B149" s="87" t="s">
        <v>614</v>
      </c>
      <c r="C149" s="15" t="s">
        <v>244</v>
      </c>
      <c r="D149" s="16" t="s">
        <v>664</v>
      </c>
      <c r="E149" s="169">
        <v>75220</v>
      </c>
      <c r="F149" s="170">
        <v>73448</v>
      </c>
      <c r="G149" s="171">
        <v>97.64</v>
      </c>
      <c r="H149" s="187"/>
      <c r="I149" s="215">
        <v>78271</v>
      </c>
      <c r="J149" s="215">
        <v>76505</v>
      </c>
      <c r="K149" s="216">
        <v>97.743736505219047</v>
      </c>
      <c r="M149" s="169">
        <v>35451</v>
      </c>
      <c r="N149" s="170">
        <v>34698</v>
      </c>
      <c r="O149" s="171">
        <v>97.88</v>
      </c>
      <c r="Q149" s="215">
        <v>35551</v>
      </c>
      <c r="R149" s="215">
        <v>34781</v>
      </c>
      <c r="S149" s="216">
        <v>97.834097493741396</v>
      </c>
      <c r="T149" s="161" t="s">
        <v>683</v>
      </c>
      <c r="U149" s="165" t="s">
        <v>699</v>
      </c>
      <c r="V149" s="36"/>
    </row>
    <row r="150" spans="1:22" x14ac:dyDescent="0.2">
      <c r="A150" s="11">
        <v>138</v>
      </c>
      <c r="B150" s="87" t="s">
        <v>245</v>
      </c>
      <c r="C150" s="15" t="s">
        <v>246</v>
      </c>
      <c r="D150" s="16" t="s">
        <v>664</v>
      </c>
      <c r="E150" s="169">
        <v>1618</v>
      </c>
      <c r="F150" s="170">
        <v>1584</v>
      </c>
      <c r="G150" s="171">
        <v>97.9</v>
      </c>
      <c r="H150" s="187"/>
      <c r="I150" s="215">
        <v>1666</v>
      </c>
      <c r="J150" s="215">
        <v>1607</v>
      </c>
      <c r="K150" s="216">
        <v>96.458583433373349</v>
      </c>
      <c r="M150" s="169">
        <v>1545</v>
      </c>
      <c r="N150" s="170">
        <v>1527</v>
      </c>
      <c r="O150" s="171">
        <v>98.83</v>
      </c>
      <c r="Q150" s="215">
        <v>1614</v>
      </c>
      <c r="R150" s="215">
        <v>1525</v>
      </c>
      <c r="S150" s="216">
        <v>94.485749690210653</v>
      </c>
      <c r="T150" s="161" t="s">
        <v>689</v>
      </c>
      <c r="U150" s="165" t="s">
        <v>700</v>
      </c>
      <c r="V150" s="36"/>
    </row>
    <row r="151" spans="1:22" x14ac:dyDescent="0.2">
      <c r="A151" s="11">
        <v>139</v>
      </c>
      <c r="B151" s="87" t="s">
        <v>247</v>
      </c>
      <c r="C151" s="15" t="s">
        <v>248</v>
      </c>
      <c r="D151" s="16" t="s">
        <v>655</v>
      </c>
      <c r="E151" s="169">
        <v>94830</v>
      </c>
      <c r="F151" s="170">
        <v>90617</v>
      </c>
      <c r="G151" s="171">
        <v>95.56</v>
      </c>
      <c r="H151" s="187"/>
      <c r="I151" s="215">
        <v>98428</v>
      </c>
      <c r="J151" s="215">
        <v>94076</v>
      </c>
      <c r="K151" s="216">
        <v>95.578493924493031</v>
      </c>
      <c r="M151" s="169">
        <v>202690</v>
      </c>
      <c r="N151" s="170">
        <v>195209</v>
      </c>
      <c r="O151" s="171">
        <v>96.31</v>
      </c>
      <c r="Q151" s="215">
        <v>207946</v>
      </c>
      <c r="R151" s="215">
        <v>201708</v>
      </c>
      <c r="S151" s="216">
        <v>97.000182739749746</v>
      </c>
      <c r="T151" s="161" t="s">
        <v>687</v>
      </c>
      <c r="U151" s="165" t="s">
        <v>692</v>
      </c>
      <c r="V151" s="36"/>
    </row>
    <row r="152" spans="1:22" x14ac:dyDescent="0.2">
      <c r="A152" s="11">
        <v>140</v>
      </c>
      <c r="B152" s="87" t="s">
        <v>615</v>
      </c>
      <c r="C152" s="15" t="s">
        <v>249</v>
      </c>
      <c r="D152" s="16" t="s">
        <v>655</v>
      </c>
      <c r="E152" s="169">
        <v>103051</v>
      </c>
      <c r="F152" s="170">
        <v>99996</v>
      </c>
      <c r="G152" s="171">
        <v>97.04</v>
      </c>
      <c r="H152" s="187"/>
      <c r="I152" s="215">
        <v>104125</v>
      </c>
      <c r="J152" s="215">
        <v>100897</v>
      </c>
      <c r="K152" s="216">
        <v>96.899879951980793</v>
      </c>
      <c r="M152" s="169">
        <v>283623</v>
      </c>
      <c r="N152" s="170">
        <v>281027</v>
      </c>
      <c r="O152" s="171">
        <v>99.08</v>
      </c>
      <c r="Q152" s="215">
        <v>287525</v>
      </c>
      <c r="R152" s="215">
        <v>284966</v>
      </c>
      <c r="S152" s="216">
        <v>99.109990435614293</v>
      </c>
      <c r="T152" s="161" t="s">
        <v>687</v>
      </c>
      <c r="U152" s="165" t="s">
        <v>692</v>
      </c>
      <c r="V152" s="36"/>
    </row>
    <row r="153" spans="1:22" x14ac:dyDescent="0.2">
      <c r="A153" s="11">
        <v>141</v>
      </c>
      <c r="B153" s="87" t="s">
        <v>250</v>
      </c>
      <c r="C153" s="15" t="s">
        <v>251</v>
      </c>
      <c r="D153" s="16" t="s">
        <v>665</v>
      </c>
      <c r="E153" s="169">
        <v>43238</v>
      </c>
      <c r="F153" s="170">
        <v>42303</v>
      </c>
      <c r="G153" s="171">
        <v>97.84</v>
      </c>
      <c r="H153" s="187"/>
      <c r="I153" s="215">
        <v>45252</v>
      </c>
      <c r="J153" s="215">
        <v>44281</v>
      </c>
      <c r="K153" s="216">
        <v>97.854238486696715</v>
      </c>
      <c r="M153" s="169">
        <v>31962</v>
      </c>
      <c r="N153" s="170">
        <v>31768</v>
      </c>
      <c r="O153" s="171">
        <v>99.39</v>
      </c>
      <c r="Q153" s="215">
        <v>32744</v>
      </c>
      <c r="R153" s="215">
        <v>32517</v>
      </c>
      <c r="S153" s="216">
        <v>99.306743220131935</v>
      </c>
      <c r="T153" s="161" t="s">
        <v>685</v>
      </c>
      <c r="U153" s="165" t="s">
        <v>697</v>
      </c>
      <c r="V153" s="36"/>
    </row>
    <row r="154" spans="1:22" x14ac:dyDescent="0.2">
      <c r="A154" s="11">
        <v>142</v>
      </c>
      <c r="B154" s="87" t="s">
        <v>616</v>
      </c>
      <c r="C154" s="15" t="s">
        <v>252</v>
      </c>
      <c r="D154" s="16" t="s">
        <v>665</v>
      </c>
      <c r="E154" s="169">
        <v>72504</v>
      </c>
      <c r="F154" s="170">
        <v>70492</v>
      </c>
      <c r="G154" s="171">
        <v>97.22</v>
      </c>
      <c r="H154" s="187"/>
      <c r="I154" s="215">
        <v>73920</v>
      </c>
      <c r="J154" s="215">
        <v>72148</v>
      </c>
      <c r="K154" s="216">
        <v>97.602813852813853</v>
      </c>
      <c r="M154" s="169">
        <v>44894</v>
      </c>
      <c r="N154" s="170">
        <v>44233</v>
      </c>
      <c r="O154" s="171">
        <v>98.53</v>
      </c>
      <c r="Q154" s="215">
        <v>45915</v>
      </c>
      <c r="R154" s="215">
        <v>45243</v>
      </c>
      <c r="S154" s="216">
        <v>98.53642600457367</v>
      </c>
      <c r="T154" s="161" t="s">
        <v>686</v>
      </c>
      <c r="U154" s="165" t="s">
        <v>694</v>
      </c>
      <c r="V154" s="36"/>
    </row>
    <row r="155" spans="1:22" x14ac:dyDescent="0.2">
      <c r="A155" s="11">
        <v>143</v>
      </c>
      <c r="B155" s="87" t="s">
        <v>617</v>
      </c>
      <c r="C155" s="15" t="s">
        <v>253</v>
      </c>
      <c r="D155" s="16" t="s">
        <v>664</v>
      </c>
      <c r="E155" s="169">
        <v>80784</v>
      </c>
      <c r="F155" s="170">
        <v>75638</v>
      </c>
      <c r="G155" s="171">
        <v>93.63</v>
      </c>
      <c r="H155" s="187"/>
      <c r="I155" s="215">
        <v>84318</v>
      </c>
      <c r="J155" s="215">
        <v>78961</v>
      </c>
      <c r="K155" s="216">
        <v>93.64667093621766</v>
      </c>
      <c r="M155" s="169">
        <v>93314</v>
      </c>
      <c r="N155" s="170">
        <v>90691</v>
      </c>
      <c r="O155" s="171">
        <v>97.19</v>
      </c>
      <c r="Q155" s="215">
        <v>93031</v>
      </c>
      <c r="R155" s="215">
        <v>90530</v>
      </c>
      <c r="S155" s="216">
        <v>97.311648805236956</v>
      </c>
      <c r="T155" s="161" t="s">
        <v>688</v>
      </c>
      <c r="U155" s="165" t="s">
        <v>693</v>
      </c>
      <c r="V155" s="36"/>
    </row>
    <row r="156" spans="1:22" x14ac:dyDescent="0.2">
      <c r="A156" s="11">
        <v>144</v>
      </c>
      <c r="B156" s="87" t="s">
        <v>254</v>
      </c>
      <c r="C156" s="15" t="s">
        <v>255</v>
      </c>
      <c r="D156" s="16" t="s">
        <v>656</v>
      </c>
      <c r="E156" s="169">
        <v>100017</v>
      </c>
      <c r="F156" s="170">
        <v>98525</v>
      </c>
      <c r="G156" s="171">
        <v>98.51</v>
      </c>
      <c r="H156" s="187"/>
      <c r="I156" s="215">
        <v>101342</v>
      </c>
      <c r="J156" s="215">
        <v>100182</v>
      </c>
      <c r="K156" s="216">
        <v>98.855361054646636</v>
      </c>
      <c r="M156" s="169">
        <v>83852</v>
      </c>
      <c r="N156" s="170">
        <v>82299</v>
      </c>
      <c r="O156" s="171">
        <v>98.15</v>
      </c>
      <c r="Q156" s="215">
        <v>84303</v>
      </c>
      <c r="R156" s="215">
        <v>83396</v>
      </c>
      <c r="S156" s="216">
        <v>98.924118951875968</v>
      </c>
      <c r="T156" s="161" t="s">
        <v>687</v>
      </c>
      <c r="U156" s="165" t="s">
        <v>692</v>
      </c>
      <c r="V156" s="36"/>
    </row>
    <row r="157" spans="1:22" x14ac:dyDescent="0.2">
      <c r="A157" s="11">
        <v>145</v>
      </c>
      <c r="B157" s="87" t="s">
        <v>256</v>
      </c>
      <c r="C157" s="15" t="s">
        <v>257</v>
      </c>
      <c r="D157" s="16" t="s">
        <v>666</v>
      </c>
      <c r="E157" s="169">
        <v>165496</v>
      </c>
      <c r="F157" s="170">
        <v>157522</v>
      </c>
      <c r="G157" s="171">
        <v>95.18</v>
      </c>
      <c r="H157" s="187"/>
      <c r="I157" s="215">
        <v>169571.21799999999</v>
      </c>
      <c r="J157" s="215">
        <v>162065</v>
      </c>
      <c r="K157" s="216">
        <v>95.573412700261443</v>
      </c>
      <c r="M157" s="169">
        <v>108615</v>
      </c>
      <c r="N157" s="170">
        <v>104978</v>
      </c>
      <c r="O157" s="171">
        <v>96.65</v>
      </c>
      <c r="Q157" s="215">
        <v>109449</v>
      </c>
      <c r="R157" s="215">
        <v>106001</v>
      </c>
      <c r="S157" s="216">
        <v>96.84967427751738</v>
      </c>
      <c r="T157" s="161" t="s">
        <v>688</v>
      </c>
      <c r="U157" s="165" t="s">
        <v>693</v>
      </c>
      <c r="V157" s="36"/>
    </row>
    <row r="158" spans="1:22" x14ac:dyDescent="0.2">
      <c r="A158" s="11">
        <v>146</v>
      </c>
      <c r="B158" s="87" t="s">
        <v>258</v>
      </c>
      <c r="C158" s="15" t="s">
        <v>259</v>
      </c>
      <c r="D158" s="16" t="s">
        <v>666</v>
      </c>
      <c r="E158" s="169">
        <v>49559</v>
      </c>
      <c r="F158" s="170">
        <v>47068</v>
      </c>
      <c r="G158" s="171">
        <v>94.97</v>
      </c>
      <c r="H158" s="187"/>
      <c r="I158" s="215">
        <v>50888</v>
      </c>
      <c r="J158" s="215">
        <v>48287</v>
      </c>
      <c r="K158" s="216">
        <v>94.888775349787764</v>
      </c>
      <c r="M158" s="169">
        <v>42598</v>
      </c>
      <c r="N158" s="170">
        <v>42234</v>
      </c>
      <c r="O158" s="171">
        <v>99.15</v>
      </c>
      <c r="Q158" s="215">
        <v>44730</v>
      </c>
      <c r="R158" s="215">
        <v>44153</v>
      </c>
      <c r="S158" s="216">
        <v>98.710038005812649</v>
      </c>
      <c r="T158" s="161" t="s">
        <v>684</v>
      </c>
      <c r="U158" s="165" t="s">
        <v>696</v>
      </c>
      <c r="V158" s="36"/>
    </row>
    <row r="159" spans="1:22" x14ac:dyDescent="0.2">
      <c r="A159" s="11">
        <v>147</v>
      </c>
      <c r="B159" s="87" t="s">
        <v>260</v>
      </c>
      <c r="C159" s="15" t="s">
        <v>261</v>
      </c>
      <c r="D159" s="16" t="s">
        <v>655</v>
      </c>
      <c r="E159" s="169">
        <v>123238</v>
      </c>
      <c r="F159" s="170">
        <v>117081</v>
      </c>
      <c r="G159" s="171">
        <v>95</v>
      </c>
      <c r="H159" s="187"/>
      <c r="I159" s="215">
        <v>127652</v>
      </c>
      <c r="J159" s="215">
        <v>121526</v>
      </c>
      <c r="K159" s="216">
        <v>95.201015260238776</v>
      </c>
      <c r="M159" s="169">
        <v>124899</v>
      </c>
      <c r="N159" s="170">
        <v>123027</v>
      </c>
      <c r="O159" s="171">
        <v>98.5</v>
      </c>
      <c r="Q159" s="215">
        <v>125972</v>
      </c>
      <c r="R159" s="215">
        <v>124351</v>
      </c>
      <c r="S159" s="216">
        <v>98.713206109294134</v>
      </c>
      <c r="T159" s="161" t="s">
        <v>687</v>
      </c>
      <c r="U159" s="165" t="s">
        <v>692</v>
      </c>
      <c r="V159" s="36"/>
    </row>
    <row r="160" spans="1:22" x14ac:dyDescent="0.2">
      <c r="A160" s="11">
        <v>148</v>
      </c>
      <c r="B160" s="87" t="s">
        <v>262</v>
      </c>
      <c r="C160" s="15" t="s">
        <v>263</v>
      </c>
      <c r="D160" s="16" t="s">
        <v>665</v>
      </c>
      <c r="E160" s="169">
        <v>59790</v>
      </c>
      <c r="F160" s="170">
        <v>57720</v>
      </c>
      <c r="G160" s="171">
        <v>96.54</v>
      </c>
      <c r="H160" s="187"/>
      <c r="I160" s="215">
        <v>61810</v>
      </c>
      <c r="J160" s="215">
        <v>59650</v>
      </c>
      <c r="K160" s="216">
        <v>96.505419834978156</v>
      </c>
      <c r="M160" s="169">
        <v>52898</v>
      </c>
      <c r="N160" s="170">
        <v>52220</v>
      </c>
      <c r="O160" s="171">
        <v>98.72</v>
      </c>
      <c r="Q160" s="215">
        <v>66664</v>
      </c>
      <c r="R160" s="215">
        <v>65833</v>
      </c>
      <c r="S160" s="216">
        <v>98.753450138005519</v>
      </c>
      <c r="T160" s="161" t="s">
        <v>684</v>
      </c>
      <c r="U160" s="165" t="s">
        <v>696</v>
      </c>
      <c r="V160" s="36"/>
    </row>
    <row r="161" spans="1:22" x14ac:dyDescent="0.2">
      <c r="A161" s="11">
        <v>149</v>
      </c>
      <c r="B161" s="87" t="s">
        <v>264</v>
      </c>
      <c r="C161" s="15" t="s">
        <v>265</v>
      </c>
      <c r="D161" s="16" t="s">
        <v>666</v>
      </c>
      <c r="E161" s="169">
        <v>289263</v>
      </c>
      <c r="F161" s="170">
        <v>276713</v>
      </c>
      <c r="G161" s="171">
        <v>95.66</v>
      </c>
      <c r="H161" s="187"/>
      <c r="I161" s="215">
        <v>299879</v>
      </c>
      <c r="J161" s="215">
        <v>287536</v>
      </c>
      <c r="K161" s="216">
        <v>95.884006549308225</v>
      </c>
      <c r="M161" s="169">
        <v>376673</v>
      </c>
      <c r="N161" s="170">
        <v>366672</v>
      </c>
      <c r="O161" s="171">
        <v>97.34</v>
      </c>
      <c r="Q161" s="215">
        <v>377676</v>
      </c>
      <c r="R161" s="215">
        <v>369421</v>
      </c>
      <c r="S161" s="216">
        <v>97.814264078204587</v>
      </c>
      <c r="T161" s="161" t="s">
        <v>688</v>
      </c>
      <c r="U161" s="165" t="s">
        <v>693</v>
      </c>
      <c r="V161" s="36"/>
    </row>
    <row r="162" spans="1:22" x14ac:dyDescent="0.2">
      <c r="A162" s="11">
        <v>150</v>
      </c>
      <c r="B162" s="87" t="s">
        <v>618</v>
      </c>
      <c r="C162" s="15" t="s">
        <v>266</v>
      </c>
      <c r="D162" s="16" t="s">
        <v>664</v>
      </c>
      <c r="E162" s="169">
        <v>103173</v>
      </c>
      <c r="F162" s="170">
        <v>97945</v>
      </c>
      <c r="G162" s="171">
        <v>94.93</v>
      </c>
      <c r="H162" s="187"/>
      <c r="I162" s="215">
        <v>107505</v>
      </c>
      <c r="J162" s="215">
        <v>102126</v>
      </c>
      <c r="K162" s="216">
        <v>94.996511790149299</v>
      </c>
      <c r="M162" s="169">
        <v>103558</v>
      </c>
      <c r="N162" s="170">
        <v>101028</v>
      </c>
      <c r="O162" s="171">
        <v>97.56</v>
      </c>
      <c r="Q162" s="215">
        <v>103997</v>
      </c>
      <c r="R162" s="215">
        <v>101042</v>
      </c>
      <c r="S162" s="216">
        <v>97.158571881881201</v>
      </c>
      <c r="T162" s="161" t="s">
        <v>685</v>
      </c>
      <c r="U162" s="165" t="s">
        <v>697</v>
      </c>
      <c r="V162" s="36"/>
    </row>
    <row r="163" spans="1:22" x14ac:dyDescent="0.2">
      <c r="A163" s="11">
        <v>151</v>
      </c>
      <c r="B163" s="87" t="s">
        <v>267</v>
      </c>
      <c r="C163" s="15" t="s">
        <v>268</v>
      </c>
      <c r="D163" s="16" t="s">
        <v>665</v>
      </c>
      <c r="E163" s="169">
        <v>59232</v>
      </c>
      <c r="F163" s="170">
        <v>58187</v>
      </c>
      <c r="G163" s="171">
        <v>98.24</v>
      </c>
      <c r="H163" s="187"/>
      <c r="I163" s="215">
        <v>60779</v>
      </c>
      <c r="J163" s="215">
        <v>59708</v>
      </c>
      <c r="K163" s="216">
        <v>98.237878214514879</v>
      </c>
      <c r="M163" s="169">
        <v>24787</v>
      </c>
      <c r="N163" s="170">
        <v>24512</v>
      </c>
      <c r="O163" s="171">
        <v>98.89</v>
      </c>
      <c r="Q163" s="215">
        <v>24897</v>
      </c>
      <c r="R163" s="215">
        <v>24681</v>
      </c>
      <c r="S163" s="216">
        <v>99.132425593444992</v>
      </c>
      <c r="T163" s="161" t="s">
        <v>683</v>
      </c>
      <c r="U163" s="165" t="s">
        <v>699</v>
      </c>
      <c r="V163" s="36"/>
    </row>
    <row r="164" spans="1:22" x14ac:dyDescent="0.2">
      <c r="A164" s="11">
        <v>152</v>
      </c>
      <c r="B164" s="87" t="s">
        <v>269</v>
      </c>
      <c r="C164" s="15" t="s">
        <v>270</v>
      </c>
      <c r="D164" s="16" t="s">
        <v>655</v>
      </c>
      <c r="E164" s="169">
        <v>106321</v>
      </c>
      <c r="F164" s="170">
        <v>100285</v>
      </c>
      <c r="G164" s="171">
        <v>94.32</v>
      </c>
      <c r="H164" s="187"/>
      <c r="I164" s="215">
        <v>109839</v>
      </c>
      <c r="J164" s="215">
        <v>103807</v>
      </c>
      <c r="K164" s="216">
        <v>94.50832582233997</v>
      </c>
      <c r="M164" s="169">
        <v>52892</v>
      </c>
      <c r="N164" s="170">
        <v>52685</v>
      </c>
      <c r="O164" s="171">
        <v>99.61</v>
      </c>
      <c r="Q164" s="215">
        <v>54161</v>
      </c>
      <c r="R164" s="215">
        <v>53998</v>
      </c>
      <c r="S164" s="216">
        <v>99.699045438599725</v>
      </c>
      <c r="T164" s="161" t="s">
        <v>687</v>
      </c>
      <c r="U164" s="165" t="s">
        <v>692</v>
      </c>
      <c r="V164" s="36"/>
    </row>
    <row r="165" spans="1:22" x14ac:dyDescent="0.2">
      <c r="A165" s="11">
        <v>153</v>
      </c>
      <c r="B165" s="87" t="s">
        <v>271</v>
      </c>
      <c r="C165" s="15" t="s">
        <v>272</v>
      </c>
      <c r="D165" s="16" t="s">
        <v>665</v>
      </c>
      <c r="E165" s="169">
        <v>53215</v>
      </c>
      <c r="F165" s="170">
        <v>52519</v>
      </c>
      <c r="G165" s="171">
        <v>98.69</v>
      </c>
      <c r="H165" s="187"/>
      <c r="I165" s="215">
        <v>54554</v>
      </c>
      <c r="J165" s="215">
        <v>53909</v>
      </c>
      <c r="K165" s="216">
        <v>98.81768522931408</v>
      </c>
      <c r="M165" s="169">
        <v>33886</v>
      </c>
      <c r="N165" s="170">
        <v>33343</v>
      </c>
      <c r="O165" s="171">
        <v>98.4</v>
      </c>
      <c r="Q165" s="215">
        <v>35207</v>
      </c>
      <c r="R165" s="215">
        <v>34337</v>
      </c>
      <c r="S165" s="216">
        <v>97.528900502740939</v>
      </c>
      <c r="T165" s="161" t="s">
        <v>690</v>
      </c>
      <c r="U165" s="165" t="s">
        <v>698</v>
      </c>
      <c r="V165" s="36"/>
    </row>
    <row r="166" spans="1:22" x14ac:dyDescent="0.2">
      <c r="A166" s="11">
        <v>154</v>
      </c>
      <c r="B166" s="87" t="s">
        <v>273</v>
      </c>
      <c r="C166" s="15" t="s">
        <v>274</v>
      </c>
      <c r="D166" s="16" t="s">
        <v>665</v>
      </c>
      <c r="E166" s="169">
        <v>34175</v>
      </c>
      <c r="F166" s="170">
        <v>33125</v>
      </c>
      <c r="G166" s="171">
        <v>96.93</v>
      </c>
      <c r="H166" s="187"/>
      <c r="I166" s="215">
        <v>35439</v>
      </c>
      <c r="J166" s="215">
        <v>34412</v>
      </c>
      <c r="K166" s="216">
        <v>97.102062699286094</v>
      </c>
      <c r="M166" s="169">
        <v>42524</v>
      </c>
      <c r="N166" s="170">
        <v>42296</v>
      </c>
      <c r="O166" s="171">
        <v>99.46</v>
      </c>
      <c r="Q166" s="215">
        <v>43594</v>
      </c>
      <c r="R166" s="215">
        <v>43504</v>
      </c>
      <c r="S166" s="216">
        <v>99.793549571041879</v>
      </c>
      <c r="T166" s="161" t="s">
        <v>685</v>
      </c>
      <c r="U166" s="165" t="s">
        <v>697</v>
      </c>
      <c r="V166" s="36"/>
    </row>
    <row r="167" spans="1:22" x14ac:dyDescent="0.2">
      <c r="A167" s="11">
        <v>155</v>
      </c>
      <c r="B167" s="87" t="s">
        <v>275</v>
      </c>
      <c r="C167" s="15" t="s">
        <v>276</v>
      </c>
      <c r="D167" s="16" t="s">
        <v>666</v>
      </c>
      <c r="E167" s="169">
        <v>152191</v>
      </c>
      <c r="F167" s="170">
        <v>144079</v>
      </c>
      <c r="G167" s="171">
        <v>94.67</v>
      </c>
      <c r="H167" s="187"/>
      <c r="I167" s="215">
        <v>158941</v>
      </c>
      <c r="J167" s="215">
        <v>150191</v>
      </c>
      <c r="K167" s="216">
        <v>94.494812540502451</v>
      </c>
      <c r="M167" s="169">
        <v>193177</v>
      </c>
      <c r="N167" s="170">
        <v>188289</v>
      </c>
      <c r="O167" s="171">
        <v>97.47</v>
      </c>
      <c r="Q167" s="215">
        <v>196250</v>
      </c>
      <c r="R167" s="215">
        <v>190385</v>
      </c>
      <c r="S167" s="216">
        <v>97.011464968152865</v>
      </c>
      <c r="T167" s="161" t="s">
        <v>684</v>
      </c>
      <c r="U167" s="165" t="s">
        <v>696</v>
      </c>
      <c r="V167" s="36"/>
    </row>
    <row r="168" spans="1:22" x14ac:dyDescent="0.2">
      <c r="A168" s="11">
        <v>156</v>
      </c>
      <c r="B168" s="87" t="s">
        <v>619</v>
      </c>
      <c r="C168" s="15" t="s">
        <v>277</v>
      </c>
      <c r="D168" s="16" t="s">
        <v>664</v>
      </c>
      <c r="E168" s="169">
        <v>70336</v>
      </c>
      <c r="F168" s="170">
        <v>68068</v>
      </c>
      <c r="G168" s="171">
        <v>96.78</v>
      </c>
      <c r="H168" s="187"/>
      <c r="I168" s="215">
        <v>73332</v>
      </c>
      <c r="J168" s="215">
        <v>71309</v>
      </c>
      <c r="K168" s="216">
        <v>97.241313478426889</v>
      </c>
      <c r="M168" s="169">
        <v>70007</v>
      </c>
      <c r="N168" s="170">
        <v>68304</v>
      </c>
      <c r="O168" s="171">
        <v>97.57</v>
      </c>
      <c r="Q168" s="215">
        <v>70186</v>
      </c>
      <c r="R168" s="215">
        <v>68846</v>
      </c>
      <c r="S168" s="216">
        <v>98.090787336505855</v>
      </c>
      <c r="T168" s="161" t="s">
        <v>686</v>
      </c>
      <c r="U168" s="165" t="s">
        <v>694</v>
      </c>
      <c r="V168" s="36"/>
    </row>
    <row r="169" spans="1:22" x14ac:dyDescent="0.2">
      <c r="A169" s="11">
        <v>157</v>
      </c>
      <c r="B169" s="87" t="s">
        <v>278</v>
      </c>
      <c r="C169" s="15" t="s">
        <v>279</v>
      </c>
      <c r="D169" s="16" t="s">
        <v>665</v>
      </c>
      <c r="E169" s="169">
        <v>87558</v>
      </c>
      <c r="F169" s="170">
        <v>86133</v>
      </c>
      <c r="G169" s="171">
        <v>98.37</v>
      </c>
      <c r="H169" s="187"/>
      <c r="I169" s="215">
        <v>90734</v>
      </c>
      <c r="J169" s="215">
        <v>89059</v>
      </c>
      <c r="K169" s="216">
        <v>98.153944497101421</v>
      </c>
      <c r="M169" s="169">
        <v>58307</v>
      </c>
      <c r="N169" s="170">
        <v>56952</v>
      </c>
      <c r="O169" s="171">
        <v>97.68</v>
      </c>
      <c r="Q169" s="215">
        <v>59517</v>
      </c>
      <c r="R169" s="215">
        <v>58288</v>
      </c>
      <c r="S169" s="216">
        <v>97.93504376900718</v>
      </c>
      <c r="T169" s="161" t="s">
        <v>683</v>
      </c>
      <c r="U169" s="165" t="s">
        <v>699</v>
      </c>
      <c r="V169" s="36"/>
    </row>
    <row r="170" spans="1:22" x14ac:dyDescent="0.2">
      <c r="A170" s="11">
        <v>158</v>
      </c>
      <c r="B170" s="87" t="s">
        <v>280</v>
      </c>
      <c r="C170" s="15" t="s">
        <v>281</v>
      </c>
      <c r="D170" s="16" t="s">
        <v>665</v>
      </c>
      <c r="E170" s="169">
        <v>35538</v>
      </c>
      <c r="F170" s="170">
        <v>34942</v>
      </c>
      <c r="G170" s="171">
        <v>98.32</v>
      </c>
      <c r="H170" s="187"/>
      <c r="I170" s="215">
        <v>36143</v>
      </c>
      <c r="J170" s="215">
        <v>35547</v>
      </c>
      <c r="K170" s="216">
        <v>98.350994660100156</v>
      </c>
      <c r="M170" s="169">
        <v>13852</v>
      </c>
      <c r="N170" s="170">
        <v>13515</v>
      </c>
      <c r="O170" s="171">
        <v>97.57</v>
      </c>
      <c r="Q170" s="215">
        <v>14288</v>
      </c>
      <c r="R170" s="215">
        <v>13983</v>
      </c>
      <c r="S170" s="216">
        <v>97.865341545352749</v>
      </c>
      <c r="T170" s="161" t="s">
        <v>686</v>
      </c>
      <c r="U170" s="165" t="s">
        <v>694</v>
      </c>
      <c r="V170" s="36"/>
    </row>
    <row r="171" spans="1:22" x14ac:dyDescent="0.2">
      <c r="A171" s="11">
        <v>159</v>
      </c>
      <c r="B171" s="87" t="s">
        <v>282</v>
      </c>
      <c r="C171" s="15" t="s">
        <v>283</v>
      </c>
      <c r="D171" s="16" t="s">
        <v>665</v>
      </c>
      <c r="E171" s="169">
        <v>43380</v>
      </c>
      <c r="F171" s="170">
        <v>42841</v>
      </c>
      <c r="G171" s="171">
        <v>98.76</v>
      </c>
      <c r="H171" s="187"/>
      <c r="I171" s="215">
        <v>44768</v>
      </c>
      <c r="J171" s="215">
        <v>44184</v>
      </c>
      <c r="K171" s="216">
        <v>98.695496783416729</v>
      </c>
      <c r="M171" s="169">
        <v>15240</v>
      </c>
      <c r="N171" s="170">
        <v>15049</v>
      </c>
      <c r="O171" s="171">
        <v>98.75</v>
      </c>
      <c r="Q171" s="215">
        <v>15285</v>
      </c>
      <c r="R171" s="215">
        <v>15007</v>
      </c>
      <c r="S171" s="216">
        <v>98.181223421655218</v>
      </c>
      <c r="T171" s="161" t="s">
        <v>690</v>
      </c>
      <c r="U171" s="165" t="s">
        <v>698</v>
      </c>
      <c r="V171" s="36"/>
    </row>
    <row r="172" spans="1:22" x14ac:dyDescent="0.2">
      <c r="A172" s="11">
        <v>160</v>
      </c>
      <c r="B172" s="87" t="s">
        <v>284</v>
      </c>
      <c r="C172" s="15" t="s">
        <v>285</v>
      </c>
      <c r="D172" s="16" t="s">
        <v>666</v>
      </c>
      <c r="E172" s="169">
        <v>149655</v>
      </c>
      <c r="F172" s="170">
        <v>137360</v>
      </c>
      <c r="G172" s="171">
        <v>91.78</v>
      </c>
      <c r="H172" s="187"/>
      <c r="I172" s="215">
        <v>153983</v>
      </c>
      <c r="J172" s="215">
        <v>142297</v>
      </c>
      <c r="K172" s="216">
        <v>92.410850548437168</v>
      </c>
      <c r="M172" s="169">
        <v>334508</v>
      </c>
      <c r="N172" s="170">
        <v>324690</v>
      </c>
      <c r="O172" s="171">
        <v>97.06</v>
      </c>
      <c r="Q172" s="215">
        <v>343033</v>
      </c>
      <c r="R172" s="215">
        <v>334767</v>
      </c>
      <c r="S172" s="216">
        <v>97.590319298726357</v>
      </c>
      <c r="T172" s="161" t="s">
        <v>684</v>
      </c>
      <c r="U172" s="165" t="s">
        <v>696</v>
      </c>
      <c r="V172" s="36"/>
    </row>
    <row r="173" spans="1:22" x14ac:dyDescent="0.2">
      <c r="A173" s="11">
        <v>161</v>
      </c>
      <c r="B173" s="87" t="s">
        <v>286</v>
      </c>
      <c r="C173" s="15" t="s">
        <v>287</v>
      </c>
      <c r="D173" s="16" t="s">
        <v>665</v>
      </c>
      <c r="E173" s="169">
        <v>45882</v>
      </c>
      <c r="F173" s="170">
        <v>44495</v>
      </c>
      <c r="G173" s="171">
        <v>96.98</v>
      </c>
      <c r="H173" s="187"/>
      <c r="I173" s="215">
        <v>47917</v>
      </c>
      <c r="J173" s="215">
        <v>46522</v>
      </c>
      <c r="K173" s="216">
        <v>97.088715904585015</v>
      </c>
      <c r="M173" s="169">
        <v>29097</v>
      </c>
      <c r="N173" s="170">
        <v>28478</v>
      </c>
      <c r="O173" s="171">
        <v>97.87</v>
      </c>
      <c r="Q173" s="215">
        <v>29438</v>
      </c>
      <c r="R173" s="215">
        <v>28828</v>
      </c>
      <c r="S173" s="216">
        <v>97.927848359263535</v>
      </c>
      <c r="T173" s="161" t="s">
        <v>685</v>
      </c>
      <c r="U173" s="165" t="s">
        <v>697</v>
      </c>
      <c r="V173" s="36"/>
    </row>
    <row r="174" spans="1:22" x14ac:dyDescent="0.2">
      <c r="A174" s="11">
        <v>162</v>
      </c>
      <c r="B174" s="87" t="s">
        <v>620</v>
      </c>
      <c r="C174" s="15" t="s">
        <v>288</v>
      </c>
      <c r="D174" s="16" t="s">
        <v>664</v>
      </c>
      <c r="E174" s="169">
        <v>111148</v>
      </c>
      <c r="F174" s="170">
        <v>106268</v>
      </c>
      <c r="G174" s="171">
        <v>95.61</v>
      </c>
      <c r="H174" s="187"/>
      <c r="I174" s="215">
        <v>114808</v>
      </c>
      <c r="J174" s="215">
        <v>110142</v>
      </c>
      <c r="K174" s="216">
        <v>95.935823287575786</v>
      </c>
      <c r="M174" s="169">
        <v>89044</v>
      </c>
      <c r="N174" s="170">
        <v>86296</v>
      </c>
      <c r="O174" s="171">
        <v>96.91</v>
      </c>
      <c r="Q174" s="215">
        <v>90958</v>
      </c>
      <c r="R174" s="215">
        <v>88916</v>
      </c>
      <c r="S174" s="216">
        <v>97.755007805800474</v>
      </c>
      <c r="T174" s="161" t="s">
        <v>683</v>
      </c>
      <c r="U174" s="165" t="s">
        <v>699</v>
      </c>
      <c r="V174" s="36"/>
    </row>
    <row r="175" spans="1:22" x14ac:dyDescent="0.2">
      <c r="A175" s="11">
        <v>163</v>
      </c>
      <c r="B175" s="87" t="s">
        <v>289</v>
      </c>
      <c r="C175" s="15" t="s">
        <v>290</v>
      </c>
      <c r="D175" s="16" t="s">
        <v>665</v>
      </c>
      <c r="E175" s="169">
        <v>26904</v>
      </c>
      <c r="F175" s="170">
        <v>26312</v>
      </c>
      <c r="G175" s="171">
        <v>97.8</v>
      </c>
      <c r="H175" s="187"/>
      <c r="I175" s="215">
        <v>27650</v>
      </c>
      <c r="J175" s="215">
        <v>27162</v>
      </c>
      <c r="K175" s="216">
        <v>98.235081374321879</v>
      </c>
      <c r="M175" s="169">
        <v>13338</v>
      </c>
      <c r="N175" s="170">
        <v>13161</v>
      </c>
      <c r="O175" s="171">
        <v>98.67</v>
      </c>
      <c r="Q175" s="215">
        <v>13846</v>
      </c>
      <c r="R175" s="215">
        <v>13692</v>
      </c>
      <c r="S175" s="216">
        <v>98.887765419615775</v>
      </c>
      <c r="T175" s="161" t="s">
        <v>685</v>
      </c>
      <c r="U175" s="165" t="s">
        <v>697</v>
      </c>
      <c r="V175" s="36"/>
    </row>
    <row r="176" spans="1:22" x14ac:dyDescent="0.2">
      <c r="A176" s="11">
        <v>164</v>
      </c>
      <c r="B176" s="87" t="s">
        <v>291</v>
      </c>
      <c r="C176" s="15" t="s">
        <v>292</v>
      </c>
      <c r="D176" s="16" t="s">
        <v>665</v>
      </c>
      <c r="E176" s="169">
        <v>57709</v>
      </c>
      <c r="F176" s="170">
        <v>56418</v>
      </c>
      <c r="G176" s="171">
        <v>97.76</v>
      </c>
      <c r="H176" s="187"/>
      <c r="I176" s="215">
        <v>58930</v>
      </c>
      <c r="J176" s="215">
        <v>57868</v>
      </c>
      <c r="K176" s="216">
        <v>98.197861870015274</v>
      </c>
      <c r="M176" s="169">
        <v>33171</v>
      </c>
      <c r="N176" s="170">
        <v>32847</v>
      </c>
      <c r="O176" s="171">
        <v>99.02</v>
      </c>
      <c r="Q176" s="215">
        <v>33960</v>
      </c>
      <c r="R176" s="215">
        <v>33572</v>
      </c>
      <c r="S176" s="216">
        <v>98.857479387514729</v>
      </c>
      <c r="T176" s="161" t="s">
        <v>689</v>
      </c>
      <c r="U176" s="165" t="s">
        <v>700</v>
      </c>
      <c r="V176" s="36"/>
    </row>
    <row r="177" spans="1:22" x14ac:dyDescent="0.2">
      <c r="A177" s="11">
        <v>165</v>
      </c>
      <c r="B177" s="87" t="s">
        <v>293</v>
      </c>
      <c r="C177" s="15" t="s">
        <v>294</v>
      </c>
      <c r="D177" s="16" t="s">
        <v>656</v>
      </c>
      <c r="E177" s="169">
        <v>101117</v>
      </c>
      <c r="F177" s="170">
        <v>98382</v>
      </c>
      <c r="G177" s="171">
        <v>97.3</v>
      </c>
      <c r="H177" s="187"/>
      <c r="I177" s="215">
        <v>102610</v>
      </c>
      <c r="J177" s="215">
        <v>100069</v>
      </c>
      <c r="K177" s="216">
        <v>97.523633174154568</v>
      </c>
      <c r="M177" s="169">
        <v>85224</v>
      </c>
      <c r="N177" s="170">
        <v>83304</v>
      </c>
      <c r="O177" s="171">
        <v>97.75</v>
      </c>
      <c r="Q177" s="215">
        <v>87266</v>
      </c>
      <c r="R177" s="215">
        <v>85259</v>
      </c>
      <c r="S177" s="216">
        <v>97.700135218756444</v>
      </c>
      <c r="T177" s="161" t="s">
        <v>687</v>
      </c>
      <c r="U177" s="165" t="s">
        <v>692</v>
      </c>
      <c r="V177" s="36"/>
    </row>
    <row r="178" spans="1:22" x14ac:dyDescent="0.2">
      <c r="A178" s="11">
        <v>166</v>
      </c>
      <c r="B178" s="87" t="s">
        <v>295</v>
      </c>
      <c r="C178" s="15" t="s">
        <v>296</v>
      </c>
      <c r="D178" s="16" t="s">
        <v>665</v>
      </c>
      <c r="E178" s="169">
        <v>43470</v>
      </c>
      <c r="F178" s="170">
        <v>42492</v>
      </c>
      <c r="G178" s="171">
        <v>97.75</v>
      </c>
      <c r="H178" s="187"/>
      <c r="I178" s="215">
        <v>44888</v>
      </c>
      <c r="J178" s="215">
        <v>44020</v>
      </c>
      <c r="K178" s="216">
        <v>98.06629834254143</v>
      </c>
      <c r="M178" s="169">
        <v>15179</v>
      </c>
      <c r="N178" s="170">
        <v>15023</v>
      </c>
      <c r="O178" s="171">
        <v>98.97</v>
      </c>
      <c r="Q178" s="215">
        <v>15579</v>
      </c>
      <c r="R178" s="215">
        <v>15436</v>
      </c>
      <c r="S178" s="216">
        <v>99.082097695615886</v>
      </c>
      <c r="T178" s="161" t="s">
        <v>689</v>
      </c>
      <c r="U178" s="165" t="s">
        <v>700</v>
      </c>
      <c r="V178" s="36"/>
    </row>
    <row r="179" spans="1:22" x14ac:dyDescent="0.2">
      <c r="A179" s="11">
        <v>167</v>
      </c>
      <c r="B179" s="87" t="s">
        <v>297</v>
      </c>
      <c r="C179" s="15" t="s">
        <v>298</v>
      </c>
      <c r="D179" s="16" t="s">
        <v>665</v>
      </c>
      <c r="E179" s="169">
        <v>52553</v>
      </c>
      <c r="F179" s="170">
        <v>51730</v>
      </c>
      <c r="G179" s="171">
        <v>98.43</v>
      </c>
      <c r="H179" s="187"/>
      <c r="I179" s="215">
        <v>53461</v>
      </c>
      <c r="J179" s="215">
        <v>52679</v>
      </c>
      <c r="K179" s="216">
        <v>98.537251454331198</v>
      </c>
      <c r="M179" s="169">
        <v>21588</v>
      </c>
      <c r="N179" s="170">
        <v>21149</v>
      </c>
      <c r="O179" s="171">
        <v>97.97</v>
      </c>
      <c r="Q179" s="215">
        <v>23053</v>
      </c>
      <c r="R179" s="215">
        <v>22698</v>
      </c>
      <c r="S179" s="216">
        <v>98.460070272849521</v>
      </c>
      <c r="T179" s="161" t="s">
        <v>686</v>
      </c>
      <c r="U179" s="165" t="s">
        <v>694</v>
      </c>
      <c r="V179" s="36"/>
    </row>
    <row r="180" spans="1:22" x14ac:dyDescent="0.2">
      <c r="A180" s="11">
        <v>168</v>
      </c>
      <c r="B180" s="87" t="s">
        <v>299</v>
      </c>
      <c r="C180" s="15" t="s">
        <v>300</v>
      </c>
      <c r="D180" s="16" t="s">
        <v>665</v>
      </c>
      <c r="E180" s="169">
        <v>86430</v>
      </c>
      <c r="F180" s="170">
        <v>85163</v>
      </c>
      <c r="G180" s="171">
        <v>98.53</v>
      </c>
      <c r="H180" s="187"/>
      <c r="I180" s="215">
        <v>88044</v>
      </c>
      <c r="J180" s="215">
        <v>86805</v>
      </c>
      <c r="K180" s="216">
        <v>98.592749080005447</v>
      </c>
      <c r="M180" s="169">
        <v>42875</v>
      </c>
      <c r="N180" s="170">
        <v>41703</v>
      </c>
      <c r="O180" s="171">
        <v>97.27</v>
      </c>
      <c r="Q180" s="215">
        <v>44472</v>
      </c>
      <c r="R180" s="215">
        <v>42598</v>
      </c>
      <c r="S180" s="216">
        <v>95.786112610181689</v>
      </c>
      <c r="T180" s="161" t="s">
        <v>683</v>
      </c>
      <c r="U180" s="165" t="s">
        <v>699</v>
      </c>
      <c r="V180" s="36"/>
    </row>
    <row r="181" spans="1:22" x14ac:dyDescent="0.2">
      <c r="A181" s="11">
        <v>169</v>
      </c>
      <c r="B181" s="87" t="s">
        <v>621</v>
      </c>
      <c r="C181" s="15" t="s">
        <v>301</v>
      </c>
      <c r="D181" s="16" t="s">
        <v>664</v>
      </c>
      <c r="E181" s="169">
        <v>52337</v>
      </c>
      <c r="F181" s="170">
        <v>48961</v>
      </c>
      <c r="G181" s="171">
        <v>93.55</v>
      </c>
      <c r="H181" s="187"/>
      <c r="I181" s="215">
        <v>54838</v>
      </c>
      <c r="J181" s="215">
        <v>51315</v>
      </c>
      <c r="K181" s="216">
        <v>93.575622743353151</v>
      </c>
      <c r="M181" s="169">
        <v>41607</v>
      </c>
      <c r="N181" s="170">
        <v>41157</v>
      </c>
      <c r="O181" s="171">
        <v>98.92</v>
      </c>
      <c r="Q181" s="215">
        <v>42063</v>
      </c>
      <c r="R181" s="215">
        <v>41649</v>
      </c>
      <c r="S181" s="216">
        <v>99.015762071178955</v>
      </c>
      <c r="T181" s="161" t="s">
        <v>691</v>
      </c>
      <c r="U181" s="165" t="s">
        <v>695</v>
      </c>
      <c r="V181" s="36"/>
    </row>
    <row r="182" spans="1:22" x14ac:dyDescent="0.2">
      <c r="A182" s="11">
        <v>170</v>
      </c>
      <c r="B182" s="87" t="s">
        <v>622</v>
      </c>
      <c r="C182" s="15" t="s">
        <v>302</v>
      </c>
      <c r="D182" s="16" t="s">
        <v>664</v>
      </c>
      <c r="E182" s="169">
        <v>113280</v>
      </c>
      <c r="F182" s="170">
        <v>110809</v>
      </c>
      <c r="G182" s="171">
        <v>97.82</v>
      </c>
      <c r="H182" s="187"/>
      <c r="I182" s="215">
        <v>117643</v>
      </c>
      <c r="J182" s="215">
        <v>115231</v>
      </c>
      <c r="K182" s="216">
        <v>97.94972926565967</v>
      </c>
      <c r="M182" s="169">
        <v>156440</v>
      </c>
      <c r="N182" s="170">
        <v>154179</v>
      </c>
      <c r="O182" s="171">
        <v>98.55</v>
      </c>
      <c r="Q182" s="215">
        <v>162222</v>
      </c>
      <c r="R182" s="215">
        <v>159457</v>
      </c>
      <c r="S182" s="216">
        <v>98.295545610336461</v>
      </c>
      <c r="T182" s="161" t="s">
        <v>683</v>
      </c>
      <c r="U182" s="165" t="s">
        <v>699</v>
      </c>
      <c r="V182" s="36"/>
    </row>
    <row r="183" spans="1:22" x14ac:dyDescent="0.2">
      <c r="A183" s="11">
        <v>171</v>
      </c>
      <c r="B183" s="87" t="s">
        <v>303</v>
      </c>
      <c r="C183" s="15" t="s">
        <v>304</v>
      </c>
      <c r="D183" s="16" t="s">
        <v>665</v>
      </c>
      <c r="E183" s="169">
        <v>62222</v>
      </c>
      <c r="F183" s="170">
        <v>61788</v>
      </c>
      <c r="G183" s="171">
        <v>99.3</v>
      </c>
      <c r="H183" s="187"/>
      <c r="I183" s="215">
        <v>63910</v>
      </c>
      <c r="J183" s="215">
        <v>63476</v>
      </c>
      <c r="K183" s="216">
        <v>99.320920043811611</v>
      </c>
      <c r="M183" s="169">
        <v>37662</v>
      </c>
      <c r="N183" s="170">
        <v>37300</v>
      </c>
      <c r="O183" s="171">
        <v>99.04</v>
      </c>
      <c r="Q183" s="215">
        <v>38779</v>
      </c>
      <c r="R183" s="215">
        <v>37845</v>
      </c>
      <c r="S183" s="216">
        <v>97.591479924701517</v>
      </c>
      <c r="T183" s="161" t="s">
        <v>683</v>
      </c>
      <c r="U183" s="165" t="s">
        <v>699</v>
      </c>
      <c r="V183" s="36"/>
    </row>
    <row r="184" spans="1:22" x14ac:dyDescent="0.2">
      <c r="A184" s="11">
        <v>172</v>
      </c>
      <c r="B184" s="87" t="s">
        <v>305</v>
      </c>
      <c r="C184" s="15" t="s">
        <v>306</v>
      </c>
      <c r="D184" s="16" t="s">
        <v>665</v>
      </c>
      <c r="E184" s="169">
        <v>103131</v>
      </c>
      <c r="F184" s="170">
        <v>102061</v>
      </c>
      <c r="G184" s="171">
        <v>98.96</v>
      </c>
      <c r="H184" s="187"/>
      <c r="I184" s="215">
        <v>104288</v>
      </c>
      <c r="J184" s="215">
        <v>103095</v>
      </c>
      <c r="K184" s="216">
        <v>98.856052470082844</v>
      </c>
      <c r="M184" s="169">
        <v>64984</v>
      </c>
      <c r="N184" s="170">
        <v>64249</v>
      </c>
      <c r="O184" s="171">
        <v>98.87</v>
      </c>
      <c r="Q184" s="215">
        <v>66335</v>
      </c>
      <c r="R184" s="215">
        <v>65862</v>
      </c>
      <c r="S184" s="216">
        <v>99.286952589130934</v>
      </c>
      <c r="T184" s="161" t="s">
        <v>683</v>
      </c>
      <c r="U184" s="165" t="s">
        <v>699</v>
      </c>
      <c r="V184" s="36"/>
    </row>
    <row r="185" spans="1:22" x14ac:dyDescent="0.2">
      <c r="A185" s="11">
        <v>173</v>
      </c>
      <c r="B185" s="87" t="s">
        <v>623</v>
      </c>
      <c r="C185" s="15" t="s">
        <v>307</v>
      </c>
      <c r="D185" s="16" t="s">
        <v>665</v>
      </c>
      <c r="E185" s="169">
        <v>62574</v>
      </c>
      <c r="F185" s="170">
        <v>60671</v>
      </c>
      <c r="G185" s="171">
        <v>96.96</v>
      </c>
      <c r="H185" s="187"/>
      <c r="I185" s="215">
        <v>64581</v>
      </c>
      <c r="J185" s="215">
        <v>62879</v>
      </c>
      <c r="K185" s="216">
        <v>97.364549945030276</v>
      </c>
      <c r="M185" s="169">
        <v>38984</v>
      </c>
      <c r="N185" s="170">
        <v>38475</v>
      </c>
      <c r="O185" s="171">
        <v>98.69</v>
      </c>
      <c r="Q185" s="215">
        <v>39440</v>
      </c>
      <c r="R185" s="215">
        <v>38832</v>
      </c>
      <c r="S185" s="216">
        <v>98.458417849898581</v>
      </c>
      <c r="T185" s="161" t="s">
        <v>685</v>
      </c>
      <c r="U185" s="165" t="s">
        <v>697</v>
      </c>
      <c r="V185" s="36"/>
    </row>
    <row r="186" spans="1:22" x14ac:dyDescent="0.2">
      <c r="A186" s="11">
        <v>174</v>
      </c>
      <c r="B186" s="87" t="s">
        <v>308</v>
      </c>
      <c r="C186" s="15" t="s">
        <v>309</v>
      </c>
      <c r="D186" s="16" t="s">
        <v>666</v>
      </c>
      <c r="E186" s="169">
        <v>97621</v>
      </c>
      <c r="F186" s="170">
        <v>94556</v>
      </c>
      <c r="G186" s="171">
        <v>96.86</v>
      </c>
      <c r="H186" s="187"/>
      <c r="I186" s="215">
        <v>101310</v>
      </c>
      <c r="J186" s="215">
        <v>98328</v>
      </c>
      <c r="K186" s="216">
        <v>97.056559076103056</v>
      </c>
      <c r="M186" s="169">
        <v>151982</v>
      </c>
      <c r="N186" s="170">
        <v>150613</v>
      </c>
      <c r="O186" s="171">
        <v>99.1</v>
      </c>
      <c r="Q186" s="215">
        <v>153782</v>
      </c>
      <c r="R186" s="215">
        <v>152548</v>
      </c>
      <c r="S186" s="216">
        <v>99.197565384765454</v>
      </c>
      <c r="T186" s="161" t="s">
        <v>691</v>
      </c>
      <c r="U186" s="165" t="s">
        <v>695</v>
      </c>
      <c r="V186" s="36"/>
    </row>
    <row r="187" spans="1:22" x14ac:dyDescent="0.2">
      <c r="A187" s="11">
        <v>175</v>
      </c>
      <c r="B187" s="87" t="s">
        <v>310</v>
      </c>
      <c r="C187" s="15" t="s">
        <v>311</v>
      </c>
      <c r="D187" s="16" t="s">
        <v>665</v>
      </c>
      <c r="E187" s="169">
        <v>52330</v>
      </c>
      <c r="F187" s="170">
        <v>50806</v>
      </c>
      <c r="G187" s="171">
        <v>97.09</v>
      </c>
      <c r="H187" s="187"/>
      <c r="I187" s="215">
        <v>53679</v>
      </c>
      <c r="J187" s="215">
        <v>52231</v>
      </c>
      <c r="K187" s="216">
        <v>97.302483280239954</v>
      </c>
      <c r="M187" s="169">
        <v>33854</v>
      </c>
      <c r="N187" s="170">
        <v>32691</v>
      </c>
      <c r="O187" s="171">
        <v>96.56</v>
      </c>
      <c r="Q187" s="215">
        <v>34727</v>
      </c>
      <c r="R187" s="215">
        <v>33944</v>
      </c>
      <c r="S187" s="216">
        <v>97.745270250813491</v>
      </c>
      <c r="T187" s="161" t="s">
        <v>690</v>
      </c>
      <c r="U187" s="165" t="s">
        <v>698</v>
      </c>
      <c r="V187" s="36"/>
    </row>
    <row r="188" spans="1:22" x14ac:dyDescent="0.2">
      <c r="A188" s="11">
        <v>176</v>
      </c>
      <c r="B188" s="87" t="s">
        <v>312</v>
      </c>
      <c r="C188" s="15" t="s">
        <v>313</v>
      </c>
      <c r="D188" s="16" t="s">
        <v>656</v>
      </c>
      <c r="E188" s="169">
        <v>85263</v>
      </c>
      <c r="F188" s="170">
        <v>80106</v>
      </c>
      <c r="G188" s="171">
        <v>93.95</v>
      </c>
      <c r="H188" s="187"/>
      <c r="I188" s="215">
        <v>88039</v>
      </c>
      <c r="J188" s="215">
        <v>84182</v>
      </c>
      <c r="K188" s="216">
        <v>95.618987039834622</v>
      </c>
      <c r="M188" s="169">
        <v>132664</v>
      </c>
      <c r="N188" s="170">
        <v>132387</v>
      </c>
      <c r="O188" s="171">
        <v>99.79</v>
      </c>
      <c r="Q188" s="215">
        <v>132921</v>
      </c>
      <c r="R188" s="215">
        <v>132536</v>
      </c>
      <c r="S188" s="216">
        <v>99.710354270581774</v>
      </c>
      <c r="T188" s="161" t="s">
        <v>687</v>
      </c>
      <c r="U188" s="165" t="s">
        <v>692</v>
      </c>
      <c r="V188" s="36"/>
    </row>
    <row r="189" spans="1:22" x14ac:dyDescent="0.2">
      <c r="A189" s="11">
        <v>177</v>
      </c>
      <c r="B189" s="87" t="s">
        <v>314</v>
      </c>
      <c r="C189" s="15" t="s">
        <v>315</v>
      </c>
      <c r="D189" s="16" t="s">
        <v>665</v>
      </c>
      <c r="E189" s="169">
        <v>50667</v>
      </c>
      <c r="F189" s="170">
        <v>49170</v>
      </c>
      <c r="G189" s="171">
        <v>97.05</v>
      </c>
      <c r="H189" s="187"/>
      <c r="I189" s="215">
        <v>52351</v>
      </c>
      <c r="J189" s="215">
        <v>50837</v>
      </c>
      <c r="K189" s="216">
        <v>97.107982655536659</v>
      </c>
      <c r="M189" s="169">
        <v>31940</v>
      </c>
      <c r="N189" s="170">
        <v>31280</v>
      </c>
      <c r="O189" s="171">
        <v>97.93</v>
      </c>
      <c r="Q189" s="215">
        <v>32936</v>
      </c>
      <c r="R189" s="215">
        <v>32194</v>
      </c>
      <c r="S189" s="216">
        <v>97.747145980082578</v>
      </c>
      <c r="T189" s="161" t="s">
        <v>689</v>
      </c>
      <c r="U189" s="165" t="s">
        <v>700</v>
      </c>
      <c r="V189" s="36"/>
    </row>
    <row r="190" spans="1:22" x14ac:dyDescent="0.2">
      <c r="A190" s="11">
        <v>178</v>
      </c>
      <c r="B190" s="87" t="s">
        <v>316</v>
      </c>
      <c r="C190" s="15" t="s">
        <v>317</v>
      </c>
      <c r="D190" s="16" t="s">
        <v>665</v>
      </c>
      <c r="E190" s="169">
        <v>42848</v>
      </c>
      <c r="F190" s="170">
        <v>42012</v>
      </c>
      <c r="G190" s="171">
        <v>98.05</v>
      </c>
      <c r="H190" s="187"/>
      <c r="I190" s="215">
        <v>44019</v>
      </c>
      <c r="J190" s="215">
        <v>43183</v>
      </c>
      <c r="K190" s="216">
        <v>98.100820100411184</v>
      </c>
      <c r="M190" s="169">
        <v>13401</v>
      </c>
      <c r="N190" s="170">
        <v>13163</v>
      </c>
      <c r="O190" s="171">
        <v>98.22</v>
      </c>
      <c r="Q190" s="215">
        <v>13784</v>
      </c>
      <c r="R190" s="215">
        <v>13463</v>
      </c>
      <c r="S190" s="216">
        <v>97.67121300058038</v>
      </c>
      <c r="T190" s="161" t="s">
        <v>689</v>
      </c>
      <c r="U190" s="165" t="s">
        <v>700</v>
      </c>
      <c r="V190" s="36"/>
    </row>
    <row r="191" spans="1:22" x14ac:dyDescent="0.2">
      <c r="A191" s="11">
        <v>179</v>
      </c>
      <c r="B191" s="87" t="s">
        <v>318</v>
      </c>
      <c r="C191" s="15" t="s">
        <v>319</v>
      </c>
      <c r="D191" s="16" t="s">
        <v>665</v>
      </c>
      <c r="E191" s="169">
        <v>47880</v>
      </c>
      <c r="F191" s="170">
        <v>46517</v>
      </c>
      <c r="G191" s="171">
        <v>97.15</v>
      </c>
      <c r="H191" s="187"/>
      <c r="I191" s="215">
        <v>49315</v>
      </c>
      <c r="J191" s="215">
        <v>47913</v>
      </c>
      <c r="K191" s="216">
        <v>97.157051607016115</v>
      </c>
      <c r="M191" s="169">
        <v>16071</v>
      </c>
      <c r="N191" s="170">
        <v>15681</v>
      </c>
      <c r="O191" s="171">
        <v>97.57</v>
      </c>
      <c r="Q191" s="215">
        <v>16429</v>
      </c>
      <c r="R191" s="215">
        <v>16085</v>
      </c>
      <c r="S191" s="216">
        <v>97.906141578915324</v>
      </c>
      <c r="T191" s="161" t="s">
        <v>685</v>
      </c>
      <c r="U191" s="165" t="s">
        <v>697</v>
      </c>
      <c r="V191" s="36"/>
    </row>
    <row r="192" spans="1:22" x14ac:dyDescent="0.2">
      <c r="A192" s="11">
        <v>180</v>
      </c>
      <c r="B192" s="87" t="s">
        <v>624</v>
      </c>
      <c r="C192" s="15" t="s">
        <v>320</v>
      </c>
      <c r="D192" s="16" t="s">
        <v>664</v>
      </c>
      <c r="E192" s="169">
        <v>62262</v>
      </c>
      <c r="F192" s="170">
        <v>59941</v>
      </c>
      <c r="G192" s="171">
        <v>96.27</v>
      </c>
      <c r="H192" s="187"/>
      <c r="I192" s="215">
        <v>64570</v>
      </c>
      <c r="J192" s="215">
        <v>61957</v>
      </c>
      <c r="K192" s="216">
        <v>95.953229053740131</v>
      </c>
      <c r="M192" s="169">
        <v>67626</v>
      </c>
      <c r="N192" s="170">
        <v>66186</v>
      </c>
      <c r="O192" s="171">
        <v>97.87</v>
      </c>
      <c r="Q192" s="215">
        <v>69892</v>
      </c>
      <c r="R192" s="215">
        <v>68778</v>
      </c>
      <c r="S192" s="216">
        <v>98.406112287529339</v>
      </c>
      <c r="T192" s="161" t="s">
        <v>688</v>
      </c>
      <c r="U192" s="165" t="s">
        <v>693</v>
      </c>
      <c r="V192" s="36"/>
    </row>
    <row r="193" spans="1:22" x14ac:dyDescent="0.2">
      <c r="A193" s="11">
        <v>181</v>
      </c>
      <c r="B193" s="87" t="s">
        <v>321</v>
      </c>
      <c r="C193" s="15" t="s">
        <v>322</v>
      </c>
      <c r="D193" s="16" t="s">
        <v>665</v>
      </c>
      <c r="E193" s="169">
        <v>70831</v>
      </c>
      <c r="F193" s="170">
        <v>69297</v>
      </c>
      <c r="G193" s="171">
        <v>97.83</v>
      </c>
      <c r="H193" s="187"/>
      <c r="I193" s="215">
        <v>72762</v>
      </c>
      <c r="J193" s="215">
        <v>71404</v>
      </c>
      <c r="K193" s="216">
        <v>98.133641186333534</v>
      </c>
      <c r="M193" s="169">
        <v>38633</v>
      </c>
      <c r="N193" s="170">
        <v>37449</v>
      </c>
      <c r="O193" s="171">
        <v>96.94</v>
      </c>
      <c r="Q193" s="215">
        <v>39480</v>
      </c>
      <c r="R193" s="215">
        <v>38686</v>
      </c>
      <c r="S193" s="216">
        <v>97.988855116514699</v>
      </c>
      <c r="T193" s="161" t="s">
        <v>686</v>
      </c>
      <c r="U193" s="165" t="s">
        <v>694</v>
      </c>
      <c r="V193" s="36"/>
    </row>
    <row r="194" spans="1:22" x14ac:dyDescent="0.2">
      <c r="A194" s="11">
        <v>182</v>
      </c>
      <c r="B194" s="87" t="s">
        <v>323</v>
      </c>
      <c r="C194" s="15" t="s">
        <v>324</v>
      </c>
      <c r="D194" s="16" t="s">
        <v>665</v>
      </c>
      <c r="E194" s="169">
        <v>49780</v>
      </c>
      <c r="F194" s="170">
        <v>49408</v>
      </c>
      <c r="G194" s="171">
        <v>99.25</v>
      </c>
      <c r="H194" s="187"/>
      <c r="I194" s="215">
        <v>51711</v>
      </c>
      <c r="J194" s="215">
        <v>51269</v>
      </c>
      <c r="K194" s="216">
        <v>99.145249560054921</v>
      </c>
      <c r="M194" s="169">
        <v>24069</v>
      </c>
      <c r="N194" s="170">
        <v>24016</v>
      </c>
      <c r="O194" s="171">
        <v>99.78</v>
      </c>
      <c r="Q194" s="215">
        <v>25262</v>
      </c>
      <c r="R194" s="215">
        <v>25126</v>
      </c>
      <c r="S194" s="216">
        <v>99.461641991924637</v>
      </c>
      <c r="T194" s="161" t="s">
        <v>685</v>
      </c>
      <c r="U194" s="165" t="s">
        <v>697</v>
      </c>
      <c r="V194" s="36"/>
    </row>
    <row r="195" spans="1:22" x14ac:dyDescent="0.2">
      <c r="A195" s="11">
        <v>183</v>
      </c>
      <c r="B195" s="87" t="s">
        <v>625</v>
      </c>
      <c r="C195" s="15" t="s">
        <v>325</v>
      </c>
      <c r="D195" s="16" t="s">
        <v>664</v>
      </c>
      <c r="E195" s="169">
        <v>71573</v>
      </c>
      <c r="F195" s="170">
        <v>69703</v>
      </c>
      <c r="G195" s="171">
        <v>97.39</v>
      </c>
      <c r="H195" s="187"/>
      <c r="I195" s="215">
        <v>72906</v>
      </c>
      <c r="J195" s="215">
        <v>70835</v>
      </c>
      <c r="K195" s="216">
        <v>97.159355882917737</v>
      </c>
      <c r="M195" s="169">
        <v>93373</v>
      </c>
      <c r="N195" s="170">
        <v>91376</v>
      </c>
      <c r="O195" s="171">
        <v>97.86</v>
      </c>
      <c r="Q195" s="215">
        <v>93085</v>
      </c>
      <c r="R195" s="215">
        <v>91652</v>
      </c>
      <c r="S195" s="216">
        <v>98.460546812053494</v>
      </c>
      <c r="T195" s="161" t="s">
        <v>688</v>
      </c>
      <c r="U195" s="165" t="s">
        <v>693</v>
      </c>
      <c r="V195" s="36"/>
    </row>
    <row r="196" spans="1:22" x14ac:dyDescent="0.2">
      <c r="A196" s="11">
        <v>184</v>
      </c>
      <c r="B196" s="87" t="s">
        <v>326</v>
      </c>
      <c r="C196" s="15" t="s">
        <v>327</v>
      </c>
      <c r="D196" s="16" t="s">
        <v>665</v>
      </c>
      <c r="E196" s="169">
        <v>57916</v>
      </c>
      <c r="F196" s="170">
        <v>57019</v>
      </c>
      <c r="G196" s="171">
        <v>98.45</v>
      </c>
      <c r="H196" s="187"/>
      <c r="I196" s="215">
        <v>59066</v>
      </c>
      <c r="J196" s="215">
        <v>58218</v>
      </c>
      <c r="K196" s="216">
        <v>98.564317881691665</v>
      </c>
      <c r="M196" s="169">
        <v>23806</v>
      </c>
      <c r="N196" s="170">
        <v>23647</v>
      </c>
      <c r="O196" s="171">
        <v>99.33</v>
      </c>
      <c r="Q196" s="215">
        <v>24855</v>
      </c>
      <c r="R196" s="215">
        <v>24685</v>
      </c>
      <c r="S196" s="216">
        <v>99.316032991349829</v>
      </c>
      <c r="T196" s="161" t="s">
        <v>686</v>
      </c>
      <c r="U196" s="165" t="s">
        <v>694</v>
      </c>
      <c r="V196" s="36"/>
    </row>
    <row r="197" spans="1:22" x14ac:dyDescent="0.2">
      <c r="A197" s="11">
        <v>185</v>
      </c>
      <c r="B197" s="87" t="s">
        <v>626</v>
      </c>
      <c r="C197" s="15" t="s">
        <v>328</v>
      </c>
      <c r="D197" s="16" t="s">
        <v>664</v>
      </c>
      <c r="E197" s="169">
        <v>108374</v>
      </c>
      <c r="F197" s="170">
        <v>105751</v>
      </c>
      <c r="G197" s="171">
        <v>97.58</v>
      </c>
      <c r="H197" s="187"/>
      <c r="I197" s="215">
        <v>110564</v>
      </c>
      <c r="J197" s="215">
        <v>108024</v>
      </c>
      <c r="K197" s="216">
        <v>97.702688035888713</v>
      </c>
      <c r="M197" s="169">
        <v>59792</v>
      </c>
      <c r="N197" s="170">
        <v>58540</v>
      </c>
      <c r="O197" s="171">
        <v>97.91</v>
      </c>
      <c r="Q197" s="215">
        <v>61050</v>
      </c>
      <c r="R197" s="215">
        <v>60182</v>
      </c>
      <c r="S197" s="216">
        <v>98.57821457821457</v>
      </c>
      <c r="T197" s="161" t="s">
        <v>689</v>
      </c>
      <c r="U197" s="165" t="s">
        <v>700</v>
      </c>
      <c r="V197" s="36"/>
    </row>
    <row r="198" spans="1:22" x14ac:dyDescent="0.2">
      <c r="A198" s="11">
        <v>186</v>
      </c>
      <c r="B198" s="87" t="s">
        <v>329</v>
      </c>
      <c r="C198" s="15" t="s">
        <v>330</v>
      </c>
      <c r="D198" s="16" t="s">
        <v>666</v>
      </c>
      <c r="E198" s="169">
        <v>82771</v>
      </c>
      <c r="F198" s="170">
        <v>79764</v>
      </c>
      <c r="G198" s="171">
        <v>96.37</v>
      </c>
      <c r="H198" s="187"/>
      <c r="I198" s="215">
        <v>84754</v>
      </c>
      <c r="J198" s="215">
        <v>81879</v>
      </c>
      <c r="K198" s="216">
        <v>96.607829718951322</v>
      </c>
      <c r="M198" s="169">
        <v>59238</v>
      </c>
      <c r="N198" s="170">
        <v>58049</v>
      </c>
      <c r="O198" s="171">
        <v>97.99</v>
      </c>
      <c r="Q198" s="215">
        <v>60257</v>
      </c>
      <c r="R198" s="215">
        <v>59351</v>
      </c>
      <c r="S198" s="216">
        <v>98.496440247606088</v>
      </c>
      <c r="T198" s="161" t="s">
        <v>691</v>
      </c>
      <c r="U198" s="165" t="s">
        <v>695</v>
      </c>
      <c r="V198" s="36"/>
    </row>
    <row r="199" spans="1:22" x14ac:dyDescent="0.2">
      <c r="A199" s="11">
        <v>187</v>
      </c>
      <c r="B199" s="87" t="s">
        <v>331</v>
      </c>
      <c r="C199" s="15" t="s">
        <v>332</v>
      </c>
      <c r="D199" s="16" t="s">
        <v>665</v>
      </c>
      <c r="E199" s="169">
        <v>32142</v>
      </c>
      <c r="F199" s="170">
        <v>31576</v>
      </c>
      <c r="G199" s="171">
        <v>98.24</v>
      </c>
      <c r="H199" s="187"/>
      <c r="I199" s="215">
        <v>33166</v>
      </c>
      <c r="J199" s="215">
        <v>32634</v>
      </c>
      <c r="K199" s="216">
        <v>98.395947657239347</v>
      </c>
      <c r="M199" s="169">
        <v>43242</v>
      </c>
      <c r="N199" s="170">
        <v>42926</v>
      </c>
      <c r="O199" s="171">
        <v>99.27</v>
      </c>
      <c r="Q199" s="215">
        <v>44308</v>
      </c>
      <c r="R199" s="215">
        <v>44147</v>
      </c>
      <c r="S199" s="216">
        <v>99.636634467816194</v>
      </c>
      <c r="T199" s="161" t="s">
        <v>690</v>
      </c>
      <c r="U199" s="165" t="s">
        <v>698</v>
      </c>
      <c r="V199" s="36"/>
    </row>
    <row r="200" spans="1:22" x14ac:dyDescent="0.2">
      <c r="A200" s="11">
        <v>188</v>
      </c>
      <c r="B200" s="87" t="s">
        <v>333</v>
      </c>
      <c r="C200" s="15" t="s">
        <v>334</v>
      </c>
      <c r="D200" s="16" t="s">
        <v>665</v>
      </c>
      <c r="E200" s="169">
        <v>45937</v>
      </c>
      <c r="F200" s="170">
        <v>44917</v>
      </c>
      <c r="G200" s="171">
        <v>97.78</v>
      </c>
      <c r="H200" s="187"/>
      <c r="I200" s="215">
        <v>47887</v>
      </c>
      <c r="J200" s="215">
        <v>46658</v>
      </c>
      <c r="K200" s="216">
        <v>97.433541462192238</v>
      </c>
      <c r="M200" s="169">
        <v>50689</v>
      </c>
      <c r="N200" s="170">
        <v>50223</v>
      </c>
      <c r="O200" s="171">
        <v>99.08</v>
      </c>
      <c r="Q200" s="215">
        <v>52573</v>
      </c>
      <c r="R200" s="215">
        <v>52100</v>
      </c>
      <c r="S200" s="216">
        <v>99.100298632377843</v>
      </c>
      <c r="T200" s="161" t="s">
        <v>685</v>
      </c>
      <c r="U200" s="165" t="s">
        <v>697</v>
      </c>
      <c r="V200" s="36"/>
    </row>
    <row r="201" spans="1:22" x14ac:dyDescent="0.2">
      <c r="A201" s="11">
        <v>189</v>
      </c>
      <c r="B201" s="87" t="s">
        <v>335</v>
      </c>
      <c r="C201" s="15" t="s">
        <v>336</v>
      </c>
      <c r="D201" s="16" t="s">
        <v>665</v>
      </c>
      <c r="E201" s="169">
        <v>92391</v>
      </c>
      <c r="F201" s="170">
        <v>88853</v>
      </c>
      <c r="G201" s="171">
        <v>96.17</v>
      </c>
      <c r="H201" s="187"/>
      <c r="I201" s="215">
        <v>96840</v>
      </c>
      <c r="J201" s="215">
        <v>93007</v>
      </c>
      <c r="K201" s="216">
        <v>96.041924824452707</v>
      </c>
      <c r="M201" s="169">
        <v>97646</v>
      </c>
      <c r="N201" s="170">
        <v>97071</v>
      </c>
      <c r="O201" s="171">
        <v>99.41</v>
      </c>
      <c r="Q201" s="215">
        <v>101145</v>
      </c>
      <c r="R201" s="215">
        <v>99559</v>
      </c>
      <c r="S201" s="216">
        <v>98.431954125265705</v>
      </c>
      <c r="T201" s="161" t="s">
        <v>685</v>
      </c>
      <c r="U201" s="165" t="s">
        <v>697</v>
      </c>
      <c r="V201" s="36"/>
    </row>
    <row r="202" spans="1:22" x14ac:dyDescent="0.2">
      <c r="A202" s="11">
        <v>190</v>
      </c>
      <c r="B202" s="87" t="s">
        <v>581</v>
      </c>
      <c r="C202" s="15" t="s">
        <v>590</v>
      </c>
      <c r="D202" s="16" t="s">
        <v>664</v>
      </c>
      <c r="E202" s="169">
        <v>155156</v>
      </c>
      <c r="F202" s="170">
        <v>151576</v>
      </c>
      <c r="G202" s="171">
        <v>97.69</v>
      </c>
      <c r="H202" s="187"/>
      <c r="I202" s="215">
        <v>160336</v>
      </c>
      <c r="J202" s="215">
        <v>156861</v>
      </c>
      <c r="K202" s="216">
        <v>97.83267637960283</v>
      </c>
      <c r="M202" s="169">
        <v>78451</v>
      </c>
      <c r="N202" s="170">
        <v>76818</v>
      </c>
      <c r="O202" s="171">
        <v>97.92</v>
      </c>
      <c r="Q202" s="215">
        <v>79556</v>
      </c>
      <c r="R202" s="215">
        <v>78073</v>
      </c>
      <c r="S202" s="216">
        <v>98.135904268691235</v>
      </c>
      <c r="T202" s="161" t="s">
        <v>691</v>
      </c>
      <c r="U202" s="165" t="s">
        <v>695</v>
      </c>
      <c r="V202" s="36"/>
    </row>
    <row r="203" spans="1:22" x14ac:dyDescent="0.2">
      <c r="A203" s="11">
        <v>191</v>
      </c>
      <c r="B203" s="87" t="s">
        <v>337</v>
      </c>
      <c r="C203" s="15" t="s">
        <v>338</v>
      </c>
      <c r="D203" s="16" t="s">
        <v>665</v>
      </c>
      <c r="E203" s="169">
        <v>54765</v>
      </c>
      <c r="F203" s="170">
        <v>52126</v>
      </c>
      <c r="G203" s="171">
        <v>95.18</v>
      </c>
      <c r="H203" s="187"/>
      <c r="I203" s="215">
        <v>56539</v>
      </c>
      <c r="J203" s="215">
        <v>53668</v>
      </c>
      <c r="K203" s="216">
        <v>94.922089177381991</v>
      </c>
      <c r="M203" s="169">
        <v>78835</v>
      </c>
      <c r="N203" s="170">
        <v>77703</v>
      </c>
      <c r="O203" s="171">
        <v>98.56</v>
      </c>
      <c r="Q203" s="215">
        <v>80374</v>
      </c>
      <c r="R203" s="215">
        <v>79159</v>
      </c>
      <c r="S203" s="216">
        <v>98.488317117475802</v>
      </c>
      <c r="T203" s="161" t="s">
        <v>686</v>
      </c>
      <c r="U203" s="165" t="s">
        <v>694</v>
      </c>
      <c r="V203" s="36"/>
    </row>
    <row r="204" spans="1:22" x14ac:dyDescent="0.2">
      <c r="A204" s="11">
        <v>192</v>
      </c>
      <c r="B204" s="87" t="s">
        <v>627</v>
      </c>
      <c r="C204" s="15" t="s">
        <v>339</v>
      </c>
      <c r="D204" s="16" t="s">
        <v>664</v>
      </c>
      <c r="E204" s="169">
        <v>106684</v>
      </c>
      <c r="F204" s="170">
        <v>98686</v>
      </c>
      <c r="G204" s="171">
        <v>92.5</v>
      </c>
      <c r="H204" s="187"/>
      <c r="I204" s="215">
        <v>111759</v>
      </c>
      <c r="J204" s="215">
        <v>103331</v>
      </c>
      <c r="K204" s="216">
        <v>92.458772895247805</v>
      </c>
      <c r="M204" s="169">
        <v>126566</v>
      </c>
      <c r="N204" s="170">
        <v>121843</v>
      </c>
      <c r="O204" s="171">
        <v>96.27</v>
      </c>
      <c r="Q204" s="215">
        <v>129705</v>
      </c>
      <c r="R204" s="215">
        <v>126655</v>
      </c>
      <c r="S204" s="216">
        <v>97.648510080567448</v>
      </c>
      <c r="T204" s="161" t="s">
        <v>685</v>
      </c>
      <c r="U204" s="165" t="s">
        <v>697</v>
      </c>
      <c r="V204" s="36"/>
    </row>
    <row r="205" spans="1:22" x14ac:dyDescent="0.2">
      <c r="A205" s="11">
        <v>193</v>
      </c>
      <c r="B205" s="87" t="s">
        <v>628</v>
      </c>
      <c r="C205" s="15" t="s">
        <v>340</v>
      </c>
      <c r="D205" s="16" t="s">
        <v>665</v>
      </c>
      <c r="E205" s="169">
        <v>55130</v>
      </c>
      <c r="F205" s="170">
        <v>53608</v>
      </c>
      <c r="G205" s="171">
        <v>97.24</v>
      </c>
      <c r="H205" s="187"/>
      <c r="I205" s="215">
        <v>57077</v>
      </c>
      <c r="J205" s="215">
        <v>55626</v>
      </c>
      <c r="K205" s="216">
        <v>97.457820137708708</v>
      </c>
      <c r="M205" s="169">
        <v>35163</v>
      </c>
      <c r="N205" s="170">
        <v>34605</v>
      </c>
      <c r="O205" s="171">
        <v>98.41</v>
      </c>
      <c r="Q205" s="215">
        <v>35838</v>
      </c>
      <c r="R205" s="215">
        <v>35177</v>
      </c>
      <c r="S205" s="216">
        <v>98.155589039566934</v>
      </c>
      <c r="T205" s="161" t="s">
        <v>690</v>
      </c>
      <c r="U205" s="165" t="s">
        <v>698</v>
      </c>
      <c r="V205" s="36"/>
    </row>
    <row r="206" spans="1:22" x14ac:dyDescent="0.2">
      <c r="A206" s="11">
        <v>194</v>
      </c>
      <c r="B206" s="87" t="s">
        <v>629</v>
      </c>
      <c r="C206" s="15" t="s">
        <v>341</v>
      </c>
      <c r="D206" s="16" t="s">
        <v>665</v>
      </c>
      <c r="E206" s="169">
        <v>25141</v>
      </c>
      <c r="F206" s="170">
        <v>24729</v>
      </c>
      <c r="G206" s="171">
        <v>98.36</v>
      </c>
      <c r="H206" s="187"/>
      <c r="I206" s="215">
        <v>25893</v>
      </c>
      <c r="J206" s="215">
        <v>25462</v>
      </c>
      <c r="K206" s="216">
        <v>98.335457459545054</v>
      </c>
      <c r="M206" s="169">
        <v>11790</v>
      </c>
      <c r="N206" s="170">
        <v>11622</v>
      </c>
      <c r="O206" s="171">
        <v>98.58</v>
      </c>
      <c r="Q206" s="215">
        <v>12169</v>
      </c>
      <c r="R206" s="215">
        <v>11961</v>
      </c>
      <c r="S206" s="216">
        <v>98.290738762429115</v>
      </c>
      <c r="T206" s="161" t="s">
        <v>685</v>
      </c>
      <c r="U206" s="165" t="s">
        <v>697</v>
      </c>
      <c r="V206" s="36"/>
    </row>
    <row r="207" spans="1:22" x14ac:dyDescent="0.2">
      <c r="A207" s="11">
        <v>195</v>
      </c>
      <c r="B207" s="87" t="s">
        <v>342</v>
      </c>
      <c r="C207" s="15" t="s">
        <v>343</v>
      </c>
      <c r="D207" s="16" t="s">
        <v>666</v>
      </c>
      <c r="E207" s="169">
        <v>88201</v>
      </c>
      <c r="F207" s="170">
        <v>82144</v>
      </c>
      <c r="G207" s="171">
        <v>93.13</v>
      </c>
      <c r="H207" s="187"/>
      <c r="I207" s="215">
        <v>89209</v>
      </c>
      <c r="J207" s="215">
        <v>84286</v>
      </c>
      <c r="K207" s="216">
        <v>94.481498503514217</v>
      </c>
      <c r="M207" s="169">
        <v>59384</v>
      </c>
      <c r="N207" s="170">
        <v>56996</v>
      </c>
      <c r="O207" s="171">
        <v>95.98</v>
      </c>
      <c r="Q207" s="215">
        <v>61012</v>
      </c>
      <c r="R207" s="215">
        <v>58867</v>
      </c>
      <c r="S207" s="216">
        <v>96.484298170851631</v>
      </c>
      <c r="T207" s="161" t="s">
        <v>684</v>
      </c>
      <c r="U207" s="165" t="s">
        <v>696</v>
      </c>
      <c r="V207" s="36"/>
    </row>
    <row r="208" spans="1:22" x14ac:dyDescent="0.2">
      <c r="A208" s="11">
        <v>196</v>
      </c>
      <c r="B208" s="87" t="s">
        <v>344</v>
      </c>
      <c r="C208" s="15" t="s">
        <v>345</v>
      </c>
      <c r="D208" s="16" t="s">
        <v>665</v>
      </c>
      <c r="E208" s="169">
        <v>71357</v>
      </c>
      <c r="F208" s="170">
        <v>69693</v>
      </c>
      <c r="G208" s="171">
        <v>97.67</v>
      </c>
      <c r="H208" s="187"/>
      <c r="I208" s="215">
        <v>74113</v>
      </c>
      <c r="J208" s="215">
        <v>72338</v>
      </c>
      <c r="K208" s="216">
        <v>97.605008567997515</v>
      </c>
      <c r="M208" s="169">
        <v>86669</v>
      </c>
      <c r="N208" s="170">
        <v>85628</v>
      </c>
      <c r="O208" s="171">
        <v>98.8</v>
      </c>
      <c r="Q208" s="215">
        <v>88488</v>
      </c>
      <c r="R208" s="215">
        <v>87005</v>
      </c>
      <c r="S208" s="216">
        <v>98.324066540095828</v>
      </c>
      <c r="T208" s="161" t="s">
        <v>683</v>
      </c>
      <c r="U208" s="165" t="s">
        <v>699</v>
      </c>
      <c r="V208" s="36"/>
    </row>
    <row r="209" spans="1:22" x14ac:dyDescent="0.2">
      <c r="A209" s="11">
        <v>197</v>
      </c>
      <c r="B209" s="87" t="s">
        <v>346</v>
      </c>
      <c r="C209" s="15" t="s">
        <v>347</v>
      </c>
      <c r="D209" s="16" t="s">
        <v>665</v>
      </c>
      <c r="E209" s="169">
        <v>37764</v>
      </c>
      <c r="F209" s="170">
        <v>36245</v>
      </c>
      <c r="G209" s="171">
        <v>95.98</v>
      </c>
      <c r="H209" s="187"/>
      <c r="I209" s="215">
        <v>39480</v>
      </c>
      <c r="J209" s="215">
        <v>38035</v>
      </c>
      <c r="K209" s="216">
        <v>96.339918946301921</v>
      </c>
      <c r="M209" s="169">
        <v>19732</v>
      </c>
      <c r="N209" s="170">
        <v>19452</v>
      </c>
      <c r="O209" s="171">
        <v>98.58</v>
      </c>
      <c r="Q209" s="215">
        <v>20246</v>
      </c>
      <c r="R209" s="215">
        <v>20071</v>
      </c>
      <c r="S209" s="216">
        <v>99.135631729724395</v>
      </c>
      <c r="T209" s="161" t="s">
        <v>684</v>
      </c>
      <c r="U209" s="165" t="s">
        <v>696</v>
      </c>
      <c r="V209" s="36"/>
    </row>
    <row r="210" spans="1:22" x14ac:dyDescent="0.2">
      <c r="A210" s="11">
        <v>198</v>
      </c>
      <c r="B210" s="87" t="s">
        <v>630</v>
      </c>
      <c r="C210" s="15" t="s">
        <v>348</v>
      </c>
      <c r="D210" s="16" t="s">
        <v>664</v>
      </c>
      <c r="E210" s="169">
        <v>72564</v>
      </c>
      <c r="F210" s="170">
        <v>68779</v>
      </c>
      <c r="G210" s="171">
        <v>94.78</v>
      </c>
      <c r="H210" s="187"/>
      <c r="I210" s="215">
        <v>74408</v>
      </c>
      <c r="J210" s="215">
        <v>70646</v>
      </c>
      <c r="K210" s="216">
        <v>94.944092033114728</v>
      </c>
      <c r="M210" s="169">
        <v>96008</v>
      </c>
      <c r="N210" s="170">
        <v>93876</v>
      </c>
      <c r="O210" s="171">
        <v>97.78</v>
      </c>
      <c r="Q210" s="215">
        <v>100664</v>
      </c>
      <c r="R210" s="215">
        <v>97155</v>
      </c>
      <c r="S210" s="216">
        <v>96.514146070094569</v>
      </c>
      <c r="T210" s="161" t="s">
        <v>686</v>
      </c>
      <c r="U210" s="165" t="s">
        <v>694</v>
      </c>
      <c r="V210" s="36"/>
    </row>
    <row r="211" spans="1:22" x14ac:dyDescent="0.2">
      <c r="A211" s="11">
        <v>199</v>
      </c>
      <c r="B211" s="87" t="s">
        <v>631</v>
      </c>
      <c r="C211" s="15" t="s">
        <v>349</v>
      </c>
      <c r="D211" s="16" t="s">
        <v>664</v>
      </c>
      <c r="E211" s="169">
        <v>104466</v>
      </c>
      <c r="F211" s="170">
        <v>100423</v>
      </c>
      <c r="G211" s="171">
        <v>96.13</v>
      </c>
      <c r="H211" s="187"/>
      <c r="I211" s="215">
        <v>108365</v>
      </c>
      <c r="J211" s="215">
        <v>104837</v>
      </c>
      <c r="K211" s="216">
        <v>96.744336270936188</v>
      </c>
      <c r="M211" s="169">
        <v>90908</v>
      </c>
      <c r="N211" s="170">
        <v>88999</v>
      </c>
      <c r="O211" s="171">
        <v>97.9</v>
      </c>
      <c r="Q211" s="215">
        <v>91540</v>
      </c>
      <c r="R211" s="215">
        <v>91053</v>
      </c>
      <c r="S211" s="216">
        <v>99.46799213458597</v>
      </c>
      <c r="T211" s="161" t="s">
        <v>689</v>
      </c>
      <c r="U211" s="165" t="s">
        <v>700</v>
      </c>
      <c r="V211" s="36"/>
    </row>
    <row r="212" spans="1:22" x14ac:dyDescent="0.2">
      <c r="A212" s="11">
        <v>200</v>
      </c>
      <c r="B212" s="87" t="s">
        <v>632</v>
      </c>
      <c r="C212" s="15" t="s">
        <v>350</v>
      </c>
      <c r="D212" s="16" t="s">
        <v>664</v>
      </c>
      <c r="E212" s="169">
        <v>80039</v>
      </c>
      <c r="F212" s="170">
        <v>78484</v>
      </c>
      <c r="G212" s="171">
        <v>98.06</v>
      </c>
      <c r="H212" s="187"/>
      <c r="I212" s="215">
        <v>81333</v>
      </c>
      <c r="J212" s="215">
        <v>79501</v>
      </c>
      <c r="K212" s="216">
        <v>97.747531752179313</v>
      </c>
      <c r="M212" s="169">
        <v>62690</v>
      </c>
      <c r="N212" s="170">
        <v>61959</v>
      </c>
      <c r="O212" s="171">
        <v>98.83</v>
      </c>
      <c r="Q212" s="215">
        <v>63819</v>
      </c>
      <c r="R212" s="215">
        <v>62917</v>
      </c>
      <c r="S212" s="216">
        <v>98.586627806766018</v>
      </c>
      <c r="T212" s="161" t="s">
        <v>689</v>
      </c>
      <c r="U212" s="165" t="s">
        <v>700</v>
      </c>
      <c r="V212" s="36"/>
    </row>
    <row r="213" spans="1:22" x14ac:dyDescent="0.2">
      <c r="A213" s="11">
        <v>201</v>
      </c>
      <c r="B213" s="87" t="s">
        <v>633</v>
      </c>
      <c r="C213" s="15" t="s">
        <v>351</v>
      </c>
      <c r="D213" s="16" t="s">
        <v>664</v>
      </c>
      <c r="E213" s="169">
        <v>74530</v>
      </c>
      <c r="F213" s="170">
        <v>70459</v>
      </c>
      <c r="G213" s="171">
        <v>94.54</v>
      </c>
      <c r="H213" s="187"/>
      <c r="I213" s="215">
        <v>75813</v>
      </c>
      <c r="J213" s="215">
        <v>72313</v>
      </c>
      <c r="K213" s="216">
        <v>95.383377521005627</v>
      </c>
      <c r="M213" s="169">
        <v>84080</v>
      </c>
      <c r="N213" s="170">
        <v>82619</v>
      </c>
      <c r="O213" s="171">
        <v>98.26</v>
      </c>
      <c r="Q213" s="215">
        <v>84661</v>
      </c>
      <c r="R213" s="215">
        <v>84337</v>
      </c>
      <c r="S213" s="216">
        <v>99.617297220680129</v>
      </c>
      <c r="T213" s="161" t="s">
        <v>683</v>
      </c>
      <c r="U213" s="165" t="s">
        <v>699</v>
      </c>
      <c r="V213" s="36"/>
    </row>
    <row r="214" spans="1:22" x14ac:dyDescent="0.2">
      <c r="A214" s="11">
        <v>202</v>
      </c>
      <c r="B214" s="87" t="s">
        <v>352</v>
      </c>
      <c r="C214" s="15" t="s">
        <v>353</v>
      </c>
      <c r="D214" s="16" t="s">
        <v>665</v>
      </c>
      <c r="E214" s="169">
        <v>57442</v>
      </c>
      <c r="F214" s="170">
        <v>54334</v>
      </c>
      <c r="G214" s="171">
        <v>94.59</v>
      </c>
      <c r="H214" s="187"/>
      <c r="I214" s="215">
        <v>59657</v>
      </c>
      <c r="J214" s="215">
        <v>56156</v>
      </c>
      <c r="K214" s="216">
        <v>94.131451464203693</v>
      </c>
      <c r="M214" s="169">
        <v>68565</v>
      </c>
      <c r="N214" s="170">
        <v>66315</v>
      </c>
      <c r="O214" s="171">
        <v>96.72</v>
      </c>
      <c r="Q214" s="215">
        <v>70437</v>
      </c>
      <c r="R214" s="215">
        <v>68037</v>
      </c>
      <c r="S214" s="216">
        <v>96.592699859448871</v>
      </c>
      <c r="T214" s="161" t="s">
        <v>684</v>
      </c>
      <c r="U214" s="165" t="s">
        <v>696</v>
      </c>
      <c r="V214" s="36"/>
    </row>
    <row r="215" spans="1:22" x14ac:dyDescent="0.2">
      <c r="A215" s="11">
        <v>203</v>
      </c>
      <c r="B215" s="87" t="s">
        <v>354</v>
      </c>
      <c r="C215" s="15" t="s">
        <v>355</v>
      </c>
      <c r="D215" s="16" t="s">
        <v>665</v>
      </c>
      <c r="E215" s="169">
        <v>31216</v>
      </c>
      <c r="F215" s="170">
        <v>30510</v>
      </c>
      <c r="G215" s="171">
        <v>97.74</v>
      </c>
      <c r="H215" s="187"/>
      <c r="I215" s="215">
        <v>32126</v>
      </c>
      <c r="J215" s="215">
        <v>31470</v>
      </c>
      <c r="K215" s="216">
        <v>97.958040216646964</v>
      </c>
      <c r="M215" s="169">
        <v>17019</v>
      </c>
      <c r="N215" s="170">
        <v>16608</v>
      </c>
      <c r="O215" s="171">
        <v>97.59</v>
      </c>
      <c r="Q215" s="215">
        <v>16986</v>
      </c>
      <c r="R215" s="215">
        <v>16801</v>
      </c>
      <c r="S215" s="216">
        <v>98.910867773460495</v>
      </c>
      <c r="T215" s="161" t="s">
        <v>689</v>
      </c>
      <c r="U215" s="165" t="s">
        <v>700</v>
      </c>
      <c r="V215" s="36"/>
    </row>
    <row r="216" spans="1:22" x14ac:dyDescent="0.2">
      <c r="A216" s="11">
        <v>204</v>
      </c>
      <c r="B216" s="87" t="s">
        <v>634</v>
      </c>
      <c r="C216" s="15" t="s">
        <v>356</v>
      </c>
      <c r="D216" s="16" t="s">
        <v>664</v>
      </c>
      <c r="E216" s="169">
        <v>78200</v>
      </c>
      <c r="F216" s="170">
        <v>75464</v>
      </c>
      <c r="G216" s="171">
        <v>96.5</v>
      </c>
      <c r="H216" s="187"/>
      <c r="I216" s="215">
        <v>81151</v>
      </c>
      <c r="J216" s="215">
        <v>78588</v>
      </c>
      <c r="K216" s="216">
        <v>96.841690182499292</v>
      </c>
      <c r="M216" s="169">
        <v>108481</v>
      </c>
      <c r="N216" s="170">
        <v>105174</v>
      </c>
      <c r="O216" s="171">
        <v>96.95</v>
      </c>
      <c r="Q216" s="215">
        <v>111344</v>
      </c>
      <c r="R216" s="215">
        <v>109010</v>
      </c>
      <c r="S216" s="216">
        <v>97.903793648512718</v>
      </c>
      <c r="T216" s="161" t="s">
        <v>683</v>
      </c>
      <c r="U216" s="165" t="s">
        <v>699</v>
      </c>
      <c r="V216" s="36"/>
    </row>
    <row r="217" spans="1:22" x14ac:dyDescent="0.2">
      <c r="A217" s="11">
        <v>205</v>
      </c>
      <c r="B217" s="87" t="s">
        <v>357</v>
      </c>
      <c r="C217" s="15" t="s">
        <v>358</v>
      </c>
      <c r="D217" s="16" t="s">
        <v>656</v>
      </c>
      <c r="E217" s="169">
        <v>116298</v>
      </c>
      <c r="F217" s="170">
        <v>112787</v>
      </c>
      <c r="G217" s="171">
        <v>96.98</v>
      </c>
      <c r="H217" s="187"/>
      <c r="I217" s="215">
        <v>118239</v>
      </c>
      <c r="J217" s="215">
        <v>114928</v>
      </c>
      <c r="K217" s="216">
        <v>97.199739510652151</v>
      </c>
      <c r="M217" s="169">
        <v>54029</v>
      </c>
      <c r="N217" s="170">
        <v>52765</v>
      </c>
      <c r="O217" s="171">
        <v>97.66</v>
      </c>
      <c r="Q217" s="215">
        <v>54049</v>
      </c>
      <c r="R217" s="215">
        <v>52625</v>
      </c>
      <c r="S217" s="216">
        <v>97.365353660567266</v>
      </c>
      <c r="T217" s="162" t="s">
        <v>687</v>
      </c>
      <c r="U217" s="165" t="s">
        <v>692</v>
      </c>
      <c r="V217" s="36"/>
    </row>
    <row r="218" spans="1:22" x14ac:dyDescent="0.2">
      <c r="A218" s="11">
        <v>206</v>
      </c>
      <c r="B218" s="87" t="s">
        <v>635</v>
      </c>
      <c r="C218" s="15" t="s">
        <v>359</v>
      </c>
      <c r="D218" s="16" t="s">
        <v>664</v>
      </c>
      <c r="E218" s="169">
        <v>63082</v>
      </c>
      <c r="F218" s="170">
        <v>60209</v>
      </c>
      <c r="G218" s="171">
        <v>95.45</v>
      </c>
      <c r="H218" s="187"/>
      <c r="I218" s="215">
        <v>63577</v>
      </c>
      <c r="J218" s="215">
        <v>60973</v>
      </c>
      <c r="K218" s="216">
        <v>95.904179184296211</v>
      </c>
      <c r="M218" s="169">
        <v>61781</v>
      </c>
      <c r="N218" s="170">
        <v>61187</v>
      </c>
      <c r="O218" s="171">
        <v>99.04</v>
      </c>
      <c r="Q218" s="215">
        <v>51214</v>
      </c>
      <c r="R218" s="215">
        <v>39473</v>
      </c>
      <c r="S218" s="216">
        <v>77.074628031397665</v>
      </c>
      <c r="T218" s="161" t="s">
        <v>691</v>
      </c>
      <c r="U218" s="165" t="s">
        <v>695</v>
      </c>
      <c r="V218" s="36"/>
    </row>
    <row r="219" spans="1:22" x14ac:dyDescent="0.2">
      <c r="A219" s="11">
        <v>207</v>
      </c>
      <c r="B219" s="87" t="s">
        <v>360</v>
      </c>
      <c r="C219" s="15" t="s">
        <v>361</v>
      </c>
      <c r="D219" s="16" t="s">
        <v>665</v>
      </c>
      <c r="E219" s="169">
        <v>38253</v>
      </c>
      <c r="F219" s="170">
        <v>36866</v>
      </c>
      <c r="G219" s="171">
        <v>96.37</v>
      </c>
      <c r="H219" s="187"/>
      <c r="I219" s="215">
        <v>39577</v>
      </c>
      <c r="J219" s="215">
        <v>38064</v>
      </c>
      <c r="K219" s="216">
        <v>96.177072542133061</v>
      </c>
      <c r="M219" s="169">
        <v>36343</v>
      </c>
      <c r="N219" s="170">
        <v>34763</v>
      </c>
      <c r="O219" s="171">
        <v>95.65</v>
      </c>
      <c r="Q219" s="215">
        <v>37468</v>
      </c>
      <c r="R219" s="215">
        <v>36179</v>
      </c>
      <c r="S219" s="216">
        <v>96.559730970428106</v>
      </c>
      <c r="T219" s="161" t="s">
        <v>690</v>
      </c>
      <c r="U219" s="165" t="s">
        <v>698</v>
      </c>
      <c r="V219" s="36"/>
    </row>
    <row r="220" spans="1:22" x14ac:dyDescent="0.2">
      <c r="A220" s="11">
        <v>208</v>
      </c>
      <c r="B220" s="87" t="s">
        <v>636</v>
      </c>
      <c r="C220" s="15" t="s">
        <v>362</v>
      </c>
      <c r="D220" s="16" t="s">
        <v>665</v>
      </c>
      <c r="E220" s="169">
        <v>93394</v>
      </c>
      <c r="F220" s="170">
        <v>92101</v>
      </c>
      <c r="G220" s="171">
        <v>98.62</v>
      </c>
      <c r="H220" s="187"/>
      <c r="I220" s="215">
        <v>96475</v>
      </c>
      <c r="J220" s="215">
        <v>95311</v>
      </c>
      <c r="K220" s="216">
        <v>98.793469810831823</v>
      </c>
      <c r="M220" s="169">
        <v>49608</v>
      </c>
      <c r="N220" s="170">
        <v>49288</v>
      </c>
      <c r="O220" s="171">
        <v>99.35</v>
      </c>
      <c r="Q220" s="215">
        <v>50158</v>
      </c>
      <c r="R220" s="215">
        <v>50077</v>
      </c>
      <c r="S220" s="216">
        <v>99.838510307428535</v>
      </c>
      <c r="T220" s="161" t="s">
        <v>683</v>
      </c>
      <c r="U220" s="165" t="s">
        <v>699</v>
      </c>
      <c r="V220" s="36"/>
    </row>
    <row r="221" spans="1:22" x14ac:dyDescent="0.2">
      <c r="A221" s="11">
        <v>209</v>
      </c>
      <c r="B221" s="87" t="s">
        <v>363</v>
      </c>
      <c r="C221" s="15" t="s">
        <v>364</v>
      </c>
      <c r="D221" s="16" t="s">
        <v>665</v>
      </c>
      <c r="E221" s="169">
        <v>32337</v>
      </c>
      <c r="F221" s="170">
        <v>31959</v>
      </c>
      <c r="G221" s="171">
        <v>98.83</v>
      </c>
      <c r="H221" s="187"/>
      <c r="I221" s="215">
        <v>33464</v>
      </c>
      <c r="J221" s="215">
        <v>33047</v>
      </c>
      <c r="K221" s="216">
        <v>98.753884771694956</v>
      </c>
      <c r="M221" s="169">
        <v>14426</v>
      </c>
      <c r="N221" s="170">
        <v>14170</v>
      </c>
      <c r="O221" s="171">
        <v>98.23</v>
      </c>
      <c r="Q221" s="215">
        <v>14774</v>
      </c>
      <c r="R221" s="215">
        <v>14535</v>
      </c>
      <c r="S221" s="216">
        <v>98.382293217815075</v>
      </c>
      <c r="T221" s="161" t="s">
        <v>684</v>
      </c>
      <c r="U221" s="165" t="s">
        <v>696</v>
      </c>
      <c r="V221" s="36"/>
    </row>
    <row r="222" spans="1:22" x14ac:dyDescent="0.2">
      <c r="A222" s="11">
        <v>210</v>
      </c>
      <c r="B222" s="87" t="s">
        <v>365</v>
      </c>
      <c r="C222" s="15" t="s">
        <v>366</v>
      </c>
      <c r="D222" s="16" t="s">
        <v>656</v>
      </c>
      <c r="E222" s="169">
        <v>137654</v>
      </c>
      <c r="F222" s="170">
        <v>135990</v>
      </c>
      <c r="G222" s="171">
        <v>98.79</v>
      </c>
      <c r="H222" s="187"/>
      <c r="I222" s="215">
        <v>138747</v>
      </c>
      <c r="J222" s="215">
        <v>137115</v>
      </c>
      <c r="K222" s="216">
        <v>98.823758351531922</v>
      </c>
      <c r="M222" s="169">
        <v>83289</v>
      </c>
      <c r="N222" s="170">
        <v>80672</v>
      </c>
      <c r="O222" s="171">
        <v>96.86</v>
      </c>
      <c r="Q222" s="215">
        <v>83942</v>
      </c>
      <c r="R222" s="215">
        <v>82603</v>
      </c>
      <c r="S222" s="216">
        <v>98.404850968525892</v>
      </c>
      <c r="T222" s="161" t="s">
        <v>687</v>
      </c>
      <c r="U222" s="165" t="s">
        <v>692</v>
      </c>
      <c r="V222" s="36"/>
    </row>
    <row r="223" spans="1:22" x14ac:dyDescent="0.2">
      <c r="A223" s="11">
        <v>211</v>
      </c>
      <c r="B223" s="87" t="s">
        <v>367</v>
      </c>
      <c r="C223" s="15" t="s">
        <v>368</v>
      </c>
      <c r="D223" s="16" t="s">
        <v>665</v>
      </c>
      <c r="E223" s="169">
        <v>29414</v>
      </c>
      <c r="F223" s="170">
        <v>29089</v>
      </c>
      <c r="G223" s="171">
        <v>98.9</v>
      </c>
      <c r="H223" s="187"/>
      <c r="I223" s="215">
        <v>30312</v>
      </c>
      <c r="J223" s="215">
        <v>29986</v>
      </c>
      <c r="K223" s="216">
        <v>98.924518342570593</v>
      </c>
      <c r="M223" s="169">
        <v>12570</v>
      </c>
      <c r="N223" s="170">
        <v>12352</v>
      </c>
      <c r="O223" s="171">
        <v>98.27</v>
      </c>
      <c r="Q223" s="215">
        <v>13163</v>
      </c>
      <c r="R223" s="215">
        <v>12832</v>
      </c>
      <c r="S223" s="216">
        <v>97.485375674238398</v>
      </c>
      <c r="T223" s="161" t="s">
        <v>688</v>
      </c>
      <c r="U223" s="165" t="s">
        <v>693</v>
      </c>
      <c r="V223" s="36"/>
    </row>
    <row r="224" spans="1:22" x14ac:dyDescent="0.2">
      <c r="A224" s="11">
        <v>212</v>
      </c>
      <c r="B224" s="87" t="s">
        <v>369</v>
      </c>
      <c r="C224" s="15" t="s">
        <v>370</v>
      </c>
      <c r="D224" s="16" t="s">
        <v>666</v>
      </c>
      <c r="E224" s="169">
        <v>82900</v>
      </c>
      <c r="F224" s="170">
        <v>77482</v>
      </c>
      <c r="G224" s="171">
        <v>93.46</v>
      </c>
      <c r="H224" s="187"/>
      <c r="I224" s="215">
        <v>83356</v>
      </c>
      <c r="J224" s="215">
        <v>78557</v>
      </c>
      <c r="K224" s="216">
        <v>94.242765967656794</v>
      </c>
      <c r="M224" s="169">
        <v>65184</v>
      </c>
      <c r="N224" s="170">
        <v>63960</v>
      </c>
      <c r="O224" s="171">
        <v>98.12</v>
      </c>
      <c r="Q224" s="215">
        <v>66897</v>
      </c>
      <c r="R224" s="215">
        <v>65915</v>
      </c>
      <c r="S224" s="216">
        <v>98.532071692303091</v>
      </c>
      <c r="T224" s="161" t="s">
        <v>684</v>
      </c>
      <c r="U224" s="165" t="s">
        <v>696</v>
      </c>
      <c r="V224" s="36"/>
    </row>
    <row r="225" spans="1:22" x14ac:dyDescent="0.2">
      <c r="A225" s="11">
        <v>213</v>
      </c>
      <c r="B225" s="87" t="s">
        <v>371</v>
      </c>
      <c r="C225" s="15" t="s">
        <v>372</v>
      </c>
      <c r="D225" s="16" t="s">
        <v>665</v>
      </c>
      <c r="E225" s="169">
        <v>46255</v>
      </c>
      <c r="F225" s="170">
        <v>45535</v>
      </c>
      <c r="G225" s="171">
        <v>98.44</v>
      </c>
      <c r="H225" s="187"/>
      <c r="I225" s="215">
        <v>47228</v>
      </c>
      <c r="J225" s="215">
        <v>46598</v>
      </c>
      <c r="K225" s="216">
        <v>98.666045566189553</v>
      </c>
      <c r="M225" s="169">
        <v>16082</v>
      </c>
      <c r="N225" s="170">
        <v>15799</v>
      </c>
      <c r="O225" s="171">
        <v>98.24</v>
      </c>
      <c r="Q225" s="215">
        <v>15999</v>
      </c>
      <c r="R225" s="215">
        <v>15859</v>
      </c>
      <c r="S225" s="216">
        <v>99.124945309081809</v>
      </c>
      <c r="T225" s="161" t="s">
        <v>686</v>
      </c>
      <c r="U225" s="165" t="s">
        <v>694</v>
      </c>
      <c r="V225" s="36"/>
    </row>
    <row r="226" spans="1:22" x14ac:dyDescent="0.2">
      <c r="A226" s="11">
        <v>214</v>
      </c>
      <c r="B226" s="87" t="s">
        <v>373</v>
      </c>
      <c r="C226" s="15" t="s">
        <v>374</v>
      </c>
      <c r="D226" s="16" t="s">
        <v>665</v>
      </c>
      <c r="E226" s="169">
        <v>31093</v>
      </c>
      <c r="F226" s="170">
        <v>30130</v>
      </c>
      <c r="G226" s="171">
        <v>96.9</v>
      </c>
      <c r="H226" s="187"/>
      <c r="I226" s="215">
        <v>31988</v>
      </c>
      <c r="J226" s="215">
        <v>30951</v>
      </c>
      <c r="K226" s="216">
        <v>96.75815930974116</v>
      </c>
      <c r="M226" s="169">
        <v>13861</v>
      </c>
      <c r="N226" s="170">
        <v>13523</v>
      </c>
      <c r="O226" s="171">
        <v>97.56</v>
      </c>
      <c r="Q226" s="215">
        <v>13945</v>
      </c>
      <c r="R226" s="215">
        <v>13577</v>
      </c>
      <c r="S226" s="216">
        <v>97.361061312298318</v>
      </c>
      <c r="T226" s="161" t="s">
        <v>684</v>
      </c>
      <c r="U226" s="165" t="s">
        <v>696</v>
      </c>
      <c r="V226" s="36"/>
    </row>
    <row r="227" spans="1:22" x14ac:dyDescent="0.2">
      <c r="A227" s="11">
        <v>215</v>
      </c>
      <c r="B227" s="87" t="s">
        <v>375</v>
      </c>
      <c r="C227" s="15" t="s">
        <v>376</v>
      </c>
      <c r="D227" s="16" t="s">
        <v>665</v>
      </c>
      <c r="E227" s="169">
        <v>58324</v>
      </c>
      <c r="F227" s="170">
        <v>57446</v>
      </c>
      <c r="G227" s="171">
        <v>98.49</v>
      </c>
      <c r="H227" s="187"/>
      <c r="I227" s="215">
        <v>60068</v>
      </c>
      <c r="J227" s="215">
        <v>59182</v>
      </c>
      <c r="K227" s="216">
        <v>98.525004994339753</v>
      </c>
      <c r="M227" s="169">
        <v>16852</v>
      </c>
      <c r="N227" s="170">
        <v>16616</v>
      </c>
      <c r="O227" s="171">
        <v>98.6</v>
      </c>
      <c r="Q227" s="215">
        <v>17217</v>
      </c>
      <c r="R227" s="215">
        <v>16916</v>
      </c>
      <c r="S227" s="216">
        <v>98.251727943311835</v>
      </c>
      <c r="T227" s="161" t="s">
        <v>683</v>
      </c>
      <c r="U227" s="165" t="s">
        <v>699</v>
      </c>
      <c r="V227" s="36"/>
    </row>
    <row r="228" spans="1:22" x14ac:dyDescent="0.2">
      <c r="A228" s="11">
        <v>216</v>
      </c>
      <c r="B228" s="87" t="s">
        <v>377</v>
      </c>
      <c r="C228" s="15" t="s">
        <v>378</v>
      </c>
      <c r="D228" s="16" t="s">
        <v>666</v>
      </c>
      <c r="E228" s="169">
        <v>100352</v>
      </c>
      <c r="F228" s="170">
        <v>97535</v>
      </c>
      <c r="G228" s="171">
        <v>97.19</v>
      </c>
      <c r="H228" s="187"/>
      <c r="I228" s="215">
        <v>104135</v>
      </c>
      <c r="J228" s="215">
        <v>101327</v>
      </c>
      <c r="K228" s="216">
        <v>97.303500264080284</v>
      </c>
      <c r="M228" s="169">
        <v>75852</v>
      </c>
      <c r="N228" s="170">
        <v>74546</v>
      </c>
      <c r="O228" s="171">
        <v>98.28</v>
      </c>
      <c r="Q228" s="215">
        <v>78499</v>
      </c>
      <c r="R228" s="215">
        <v>77019</v>
      </c>
      <c r="S228" s="216">
        <v>98.11462566402119</v>
      </c>
      <c r="T228" s="161" t="s">
        <v>688</v>
      </c>
      <c r="U228" s="165" t="s">
        <v>693</v>
      </c>
      <c r="V228" s="36"/>
    </row>
    <row r="229" spans="1:22" x14ac:dyDescent="0.2">
      <c r="A229" s="11">
        <v>217</v>
      </c>
      <c r="B229" s="87" t="s">
        <v>379</v>
      </c>
      <c r="C229" s="15" t="s">
        <v>380</v>
      </c>
      <c r="D229" s="16" t="s">
        <v>665</v>
      </c>
      <c r="E229" s="169">
        <v>52713</v>
      </c>
      <c r="F229" s="170">
        <v>51573</v>
      </c>
      <c r="G229" s="171">
        <v>97.84</v>
      </c>
      <c r="H229" s="187"/>
      <c r="I229" s="215">
        <v>54884</v>
      </c>
      <c r="J229" s="215">
        <v>53807</v>
      </c>
      <c r="K229" s="216">
        <v>98.037679469426436</v>
      </c>
      <c r="M229" s="169">
        <v>43076</v>
      </c>
      <c r="N229" s="170">
        <v>42457</v>
      </c>
      <c r="O229" s="171">
        <v>98.56</v>
      </c>
      <c r="Q229" s="215">
        <v>46924</v>
      </c>
      <c r="R229" s="215">
        <v>45830</v>
      </c>
      <c r="S229" s="216">
        <v>97.668570454351723</v>
      </c>
      <c r="T229" s="161" t="s">
        <v>690</v>
      </c>
      <c r="U229" s="165" t="s">
        <v>698</v>
      </c>
      <c r="V229" s="36"/>
    </row>
    <row r="230" spans="1:22" x14ac:dyDescent="0.2">
      <c r="A230" s="11">
        <v>218</v>
      </c>
      <c r="B230" s="87" t="s">
        <v>381</v>
      </c>
      <c r="C230" s="15" t="s">
        <v>382</v>
      </c>
      <c r="D230" s="16" t="s">
        <v>665</v>
      </c>
      <c r="E230" s="169">
        <v>49727</v>
      </c>
      <c r="F230" s="170">
        <v>48951</v>
      </c>
      <c r="G230" s="171">
        <v>98.44</v>
      </c>
      <c r="H230" s="187"/>
      <c r="I230" s="215">
        <v>51488</v>
      </c>
      <c r="J230" s="215">
        <v>50774</v>
      </c>
      <c r="K230" s="216">
        <v>98.613269111249224</v>
      </c>
      <c r="M230" s="169">
        <v>43786</v>
      </c>
      <c r="N230" s="170">
        <v>43059</v>
      </c>
      <c r="O230" s="171">
        <v>98.34</v>
      </c>
      <c r="Q230" s="215">
        <v>45941</v>
      </c>
      <c r="R230" s="215">
        <v>45511</v>
      </c>
      <c r="S230" s="216">
        <v>99.064016891230054</v>
      </c>
      <c r="T230" s="161" t="s">
        <v>683</v>
      </c>
      <c r="U230" s="165" t="s">
        <v>699</v>
      </c>
      <c r="V230" s="36"/>
    </row>
    <row r="231" spans="1:22" x14ac:dyDescent="0.2">
      <c r="A231" s="11">
        <v>219</v>
      </c>
      <c r="B231" s="87" t="s">
        <v>383</v>
      </c>
      <c r="C231" s="15" t="s">
        <v>384</v>
      </c>
      <c r="D231" s="16" t="s">
        <v>665</v>
      </c>
      <c r="E231" s="169">
        <v>65752</v>
      </c>
      <c r="F231" s="170">
        <v>65150</v>
      </c>
      <c r="G231" s="171">
        <v>99.08</v>
      </c>
      <c r="H231" s="187"/>
      <c r="I231" s="215">
        <v>67620</v>
      </c>
      <c r="J231" s="215">
        <v>67032</v>
      </c>
      <c r="K231" s="216">
        <v>99.130434782608702</v>
      </c>
      <c r="M231" s="169">
        <v>26922</v>
      </c>
      <c r="N231" s="170">
        <v>26600</v>
      </c>
      <c r="O231" s="171">
        <v>98.8</v>
      </c>
      <c r="Q231" s="215">
        <v>28353</v>
      </c>
      <c r="R231" s="215">
        <v>27952</v>
      </c>
      <c r="S231" s="216">
        <v>98.585687581561032</v>
      </c>
      <c r="T231" s="161" t="s">
        <v>685</v>
      </c>
      <c r="U231" s="165" t="s">
        <v>697</v>
      </c>
      <c r="V231" s="36"/>
    </row>
    <row r="232" spans="1:22" x14ac:dyDescent="0.2">
      <c r="A232" s="11">
        <v>220</v>
      </c>
      <c r="B232" s="87" t="s">
        <v>385</v>
      </c>
      <c r="C232" s="15" t="s">
        <v>386</v>
      </c>
      <c r="D232" s="16" t="s">
        <v>665</v>
      </c>
      <c r="E232" s="169">
        <v>43308</v>
      </c>
      <c r="F232" s="170">
        <v>42533</v>
      </c>
      <c r="G232" s="171">
        <v>98.21</v>
      </c>
      <c r="H232" s="187"/>
      <c r="I232" s="215">
        <v>43817</v>
      </c>
      <c r="J232" s="215">
        <v>42891</v>
      </c>
      <c r="K232" s="216">
        <v>97.886664993039233</v>
      </c>
      <c r="M232" s="169">
        <v>45892</v>
      </c>
      <c r="N232" s="170">
        <v>45352</v>
      </c>
      <c r="O232" s="171">
        <v>98.82</v>
      </c>
      <c r="Q232" s="215">
        <v>47104</v>
      </c>
      <c r="R232" s="215">
        <v>46501</v>
      </c>
      <c r="S232" s="216">
        <v>98.719853940217391</v>
      </c>
      <c r="T232" s="161" t="s">
        <v>683</v>
      </c>
      <c r="U232" s="165" t="s">
        <v>699</v>
      </c>
      <c r="V232" s="36"/>
    </row>
    <row r="233" spans="1:22" x14ac:dyDescent="0.2">
      <c r="A233" s="11">
        <v>221</v>
      </c>
      <c r="B233" s="87" t="s">
        <v>637</v>
      </c>
      <c r="C233" s="15" t="s">
        <v>387</v>
      </c>
      <c r="D233" s="16" t="s">
        <v>664</v>
      </c>
      <c r="E233" s="169">
        <v>24505</v>
      </c>
      <c r="F233" s="170">
        <v>24315</v>
      </c>
      <c r="G233" s="171">
        <v>99.22</v>
      </c>
      <c r="H233" s="187"/>
      <c r="I233" s="215">
        <v>25297</v>
      </c>
      <c r="J233" s="215">
        <v>25038</v>
      </c>
      <c r="K233" s="216">
        <v>98.976163181404914</v>
      </c>
      <c r="M233" s="169">
        <v>10164</v>
      </c>
      <c r="N233" s="170">
        <v>10009</v>
      </c>
      <c r="O233" s="171">
        <v>98.48</v>
      </c>
      <c r="Q233" s="215">
        <v>10644</v>
      </c>
      <c r="R233" s="215">
        <v>10528</v>
      </c>
      <c r="S233" s="216">
        <v>98.910184141300263</v>
      </c>
      <c r="T233" s="161" t="s">
        <v>685</v>
      </c>
      <c r="U233" s="165" t="s">
        <v>697</v>
      </c>
      <c r="V233" s="36"/>
    </row>
    <row r="234" spans="1:22" x14ac:dyDescent="0.2">
      <c r="A234" s="11">
        <v>222</v>
      </c>
      <c r="B234" s="87" t="s">
        <v>388</v>
      </c>
      <c r="C234" s="15" t="s">
        <v>389</v>
      </c>
      <c r="D234" s="16" t="s">
        <v>665</v>
      </c>
      <c r="E234" s="169">
        <v>32274</v>
      </c>
      <c r="F234" s="170">
        <v>31796</v>
      </c>
      <c r="G234" s="171">
        <v>98.52</v>
      </c>
      <c r="H234" s="187"/>
      <c r="I234" s="215">
        <v>33248</v>
      </c>
      <c r="J234" s="215">
        <v>32834</v>
      </c>
      <c r="K234" s="216">
        <v>98.754812319538019</v>
      </c>
      <c r="M234" s="169">
        <v>16694</v>
      </c>
      <c r="N234" s="170">
        <v>16504</v>
      </c>
      <c r="O234" s="171">
        <v>98.86</v>
      </c>
      <c r="Q234" s="215">
        <v>17044</v>
      </c>
      <c r="R234" s="215">
        <v>16904</v>
      </c>
      <c r="S234" s="216">
        <v>99.178596573574268</v>
      </c>
      <c r="T234" s="161" t="s">
        <v>688</v>
      </c>
      <c r="U234" s="165" t="s">
        <v>693</v>
      </c>
      <c r="V234" s="36"/>
    </row>
    <row r="235" spans="1:22" x14ac:dyDescent="0.2">
      <c r="A235" s="11">
        <v>223</v>
      </c>
      <c r="B235" s="87" t="s">
        <v>390</v>
      </c>
      <c r="C235" s="15" t="s">
        <v>391</v>
      </c>
      <c r="D235" s="16" t="s">
        <v>666</v>
      </c>
      <c r="E235" s="169">
        <v>93673</v>
      </c>
      <c r="F235" s="170">
        <v>85813</v>
      </c>
      <c r="G235" s="171">
        <v>91.61</v>
      </c>
      <c r="H235" s="187"/>
      <c r="I235" s="215">
        <v>96568</v>
      </c>
      <c r="J235" s="215">
        <v>88814</v>
      </c>
      <c r="K235" s="216">
        <v>91.970424985502447</v>
      </c>
      <c r="M235" s="169">
        <v>98683</v>
      </c>
      <c r="N235" s="170">
        <v>91559</v>
      </c>
      <c r="O235" s="171">
        <v>92.78</v>
      </c>
      <c r="Q235" s="215">
        <v>101404</v>
      </c>
      <c r="R235" s="215">
        <v>93541</v>
      </c>
      <c r="S235" s="216">
        <v>92.245868013096128</v>
      </c>
      <c r="T235" s="161" t="s">
        <v>684</v>
      </c>
      <c r="U235" s="165" t="s">
        <v>696</v>
      </c>
      <c r="V235" s="36"/>
    </row>
    <row r="236" spans="1:22" x14ac:dyDescent="0.2">
      <c r="A236" s="11">
        <v>224</v>
      </c>
      <c r="B236" s="87" t="s">
        <v>392</v>
      </c>
      <c r="C236" s="15" t="s">
        <v>393</v>
      </c>
      <c r="D236" s="16" t="s">
        <v>666</v>
      </c>
      <c r="E236" s="169">
        <v>92004</v>
      </c>
      <c r="F236" s="170">
        <v>90464</v>
      </c>
      <c r="G236" s="171">
        <v>98.33</v>
      </c>
      <c r="H236" s="187"/>
      <c r="I236" s="215">
        <v>93698</v>
      </c>
      <c r="J236" s="215">
        <v>92283</v>
      </c>
      <c r="K236" s="216">
        <v>98.48982902516596</v>
      </c>
      <c r="M236" s="169">
        <v>101135</v>
      </c>
      <c r="N236" s="170">
        <v>98531</v>
      </c>
      <c r="O236" s="171">
        <v>97.43</v>
      </c>
      <c r="Q236" s="215">
        <v>103963</v>
      </c>
      <c r="R236" s="215">
        <v>100646</v>
      </c>
      <c r="S236" s="216">
        <v>96.809441820647734</v>
      </c>
      <c r="T236" s="161" t="s">
        <v>690</v>
      </c>
      <c r="U236" s="165" t="s">
        <v>698</v>
      </c>
      <c r="V236" s="36"/>
    </row>
    <row r="237" spans="1:22" x14ac:dyDescent="0.2">
      <c r="A237" s="11">
        <v>225</v>
      </c>
      <c r="B237" s="87" t="s">
        <v>394</v>
      </c>
      <c r="C237" s="15" t="s">
        <v>395</v>
      </c>
      <c r="D237" s="16" t="s">
        <v>665</v>
      </c>
      <c r="E237" s="169">
        <v>58805</v>
      </c>
      <c r="F237" s="170">
        <v>57368</v>
      </c>
      <c r="G237" s="171">
        <v>97.56</v>
      </c>
      <c r="H237" s="187"/>
      <c r="I237" s="215">
        <v>60828</v>
      </c>
      <c r="J237" s="215">
        <v>59335</v>
      </c>
      <c r="K237" s="216">
        <v>97.545538238968902</v>
      </c>
      <c r="M237" s="169">
        <v>33501</v>
      </c>
      <c r="N237" s="170">
        <v>32677</v>
      </c>
      <c r="O237" s="171">
        <v>97.54</v>
      </c>
      <c r="Q237" s="215">
        <v>34102</v>
      </c>
      <c r="R237" s="215">
        <v>33285</v>
      </c>
      <c r="S237" s="216">
        <v>97.604246085273587</v>
      </c>
      <c r="T237" s="161" t="s">
        <v>688</v>
      </c>
      <c r="U237" s="165" t="s">
        <v>693</v>
      </c>
      <c r="V237" s="36"/>
    </row>
    <row r="238" spans="1:22" x14ac:dyDescent="0.2">
      <c r="A238" s="11">
        <v>226</v>
      </c>
      <c r="B238" s="87" t="s">
        <v>396</v>
      </c>
      <c r="C238" s="15" t="s">
        <v>397</v>
      </c>
      <c r="D238" s="16" t="s">
        <v>665</v>
      </c>
      <c r="E238" s="169">
        <v>56267</v>
      </c>
      <c r="F238" s="170">
        <v>54914</v>
      </c>
      <c r="G238" s="171">
        <v>97.6</v>
      </c>
      <c r="H238" s="187"/>
      <c r="I238" s="215">
        <v>57865</v>
      </c>
      <c r="J238" s="215">
        <v>56580</v>
      </c>
      <c r="K238" s="216">
        <v>97.779313920331816</v>
      </c>
      <c r="M238" s="169">
        <v>37786</v>
      </c>
      <c r="N238" s="170">
        <v>37182</v>
      </c>
      <c r="O238" s="171">
        <v>98.4</v>
      </c>
      <c r="Q238" s="215">
        <v>38825</v>
      </c>
      <c r="R238" s="215">
        <v>38200</v>
      </c>
      <c r="S238" s="216">
        <v>98.390212491951061</v>
      </c>
      <c r="T238" s="161" t="s">
        <v>689</v>
      </c>
      <c r="U238" s="165" t="s">
        <v>700</v>
      </c>
      <c r="V238" s="36"/>
    </row>
    <row r="239" spans="1:22" x14ac:dyDescent="0.2">
      <c r="A239" s="11">
        <v>227</v>
      </c>
      <c r="B239" s="87" t="s">
        <v>398</v>
      </c>
      <c r="C239" s="15" t="s">
        <v>399</v>
      </c>
      <c r="D239" s="16" t="s">
        <v>666</v>
      </c>
      <c r="E239" s="169">
        <v>124747</v>
      </c>
      <c r="F239" s="170">
        <v>120114</v>
      </c>
      <c r="G239" s="171">
        <v>96.29</v>
      </c>
      <c r="H239" s="187"/>
      <c r="I239" s="215">
        <v>129064</v>
      </c>
      <c r="J239" s="215">
        <v>124175</v>
      </c>
      <c r="K239" s="216">
        <v>96.21195685861278</v>
      </c>
      <c r="M239" s="169">
        <v>71491</v>
      </c>
      <c r="N239" s="170">
        <v>70325</v>
      </c>
      <c r="O239" s="171">
        <v>98.37</v>
      </c>
      <c r="Q239" s="215">
        <v>72420</v>
      </c>
      <c r="R239" s="215">
        <v>71916</v>
      </c>
      <c r="S239" s="216">
        <v>99.304059652029835</v>
      </c>
      <c r="T239" s="161" t="s">
        <v>684</v>
      </c>
      <c r="U239" s="165" t="s">
        <v>696</v>
      </c>
      <c r="V239" s="36"/>
    </row>
    <row r="240" spans="1:22" x14ac:dyDescent="0.2">
      <c r="A240" s="11">
        <v>228</v>
      </c>
      <c r="B240" s="87" t="s">
        <v>400</v>
      </c>
      <c r="C240" s="15" t="s">
        <v>401</v>
      </c>
      <c r="D240" s="16" t="s">
        <v>665</v>
      </c>
      <c r="E240" s="169">
        <v>45333</v>
      </c>
      <c r="F240" s="170">
        <v>44347</v>
      </c>
      <c r="G240" s="171">
        <v>97.82</v>
      </c>
      <c r="H240" s="187"/>
      <c r="I240" s="215">
        <v>46963</v>
      </c>
      <c r="J240" s="215">
        <v>46047</v>
      </c>
      <c r="K240" s="216">
        <v>98.049528352106975</v>
      </c>
      <c r="M240" s="169">
        <v>43587</v>
      </c>
      <c r="N240" s="170">
        <v>43130</v>
      </c>
      <c r="O240" s="171">
        <v>98.95</v>
      </c>
      <c r="Q240" s="215">
        <v>45208</v>
      </c>
      <c r="R240" s="215">
        <v>44794</v>
      </c>
      <c r="S240" s="216">
        <v>99.084232879136437</v>
      </c>
      <c r="T240" s="161" t="s">
        <v>688</v>
      </c>
      <c r="U240" s="165" t="s">
        <v>693</v>
      </c>
      <c r="V240" s="36"/>
    </row>
    <row r="241" spans="1:22" x14ac:dyDescent="0.2">
      <c r="A241" s="11">
        <v>229</v>
      </c>
      <c r="B241" s="87" t="s">
        <v>402</v>
      </c>
      <c r="C241" s="15" t="s">
        <v>403</v>
      </c>
      <c r="D241" s="16" t="s">
        <v>665</v>
      </c>
      <c r="E241" s="169">
        <v>74791</v>
      </c>
      <c r="F241" s="170">
        <v>73571</v>
      </c>
      <c r="G241" s="171">
        <v>98.37</v>
      </c>
      <c r="H241" s="187"/>
      <c r="I241" s="215">
        <v>77134</v>
      </c>
      <c r="J241" s="215">
        <v>76160</v>
      </c>
      <c r="K241" s="216">
        <v>98.737262426426739</v>
      </c>
      <c r="M241" s="169">
        <v>36161</v>
      </c>
      <c r="N241" s="170">
        <v>34924</v>
      </c>
      <c r="O241" s="171">
        <v>96.58</v>
      </c>
      <c r="Q241" s="215">
        <v>36785</v>
      </c>
      <c r="R241" s="215">
        <v>36073</v>
      </c>
      <c r="S241" s="216">
        <v>98.064428435503601</v>
      </c>
      <c r="T241" s="161" t="s">
        <v>683</v>
      </c>
      <c r="U241" s="165" t="s">
        <v>699</v>
      </c>
      <c r="V241" s="36"/>
    </row>
    <row r="242" spans="1:22" x14ac:dyDescent="0.2">
      <c r="A242" s="11">
        <v>230</v>
      </c>
      <c r="B242" s="87" t="s">
        <v>404</v>
      </c>
      <c r="C242" s="15" t="s">
        <v>405</v>
      </c>
      <c r="D242" s="16" t="s">
        <v>666</v>
      </c>
      <c r="E242" s="169">
        <v>203201</v>
      </c>
      <c r="F242" s="170">
        <v>191100</v>
      </c>
      <c r="G242" s="171">
        <v>94.04</v>
      </c>
      <c r="H242" s="187"/>
      <c r="I242" s="215">
        <v>210475</v>
      </c>
      <c r="J242" s="215">
        <v>198549</v>
      </c>
      <c r="K242" s="216">
        <v>94.333768856158684</v>
      </c>
      <c r="M242" s="169">
        <v>215949</v>
      </c>
      <c r="N242" s="170">
        <v>210556</v>
      </c>
      <c r="O242" s="171">
        <v>97.5</v>
      </c>
      <c r="Q242" s="215">
        <v>221180</v>
      </c>
      <c r="R242" s="215">
        <v>216373</v>
      </c>
      <c r="S242" s="216">
        <v>97.826657021430506</v>
      </c>
      <c r="T242" s="161" t="s">
        <v>688</v>
      </c>
      <c r="U242" s="165" t="s">
        <v>693</v>
      </c>
      <c r="V242" s="36"/>
    </row>
    <row r="243" spans="1:22" x14ac:dyDescent="0.2">
      <c r="A243" s="11">
        <v>231</v>
      </c>
      <c r="B243" s="87" t="s">
        <v>406</v>
      </c>
      <c r="C243" s="15" t="s">
        <v>407</v>
      </c>
      <c r="D243" s="16" t="s">
        <v>665</v>
      </c>
      <c r="E243" s="169">
        <v>57127</v>
      </c>
      <c r="F243" s="170">
        <v>55464</v>
      </c>
      <c r="G243" s="171">
        <v>97.09</v>
      </c>
      <c r="H243" s="187"/>
      <c r="I243" s="215">
        <v>58906</v>
      </c>
      <c r="J243" s="215">
        <v>57680</v>
      </c>
      <c r="K243" s="216">
        <v>97.918717957423695</v>
      </c>
      <c r="M243" s="169">
        <v>28734</v>
      </c>
      <c r="N243" s="170">
        <v>28237</v>
      </c>
      <c r="O243" s="171">
        <v>98.27</v>
      </c>
      <c r="Q243" s="215">
        <v>28957</v>
      </c>
      <c r="R243" s="215">
        <v>28596</v>
      </c>
      <c r="S243" s="216">
        <v>98.753323894049799</v>
      </c>
      <c r="T243" s="161" t="s">
        <v>683</v>
      </c>
      <c r="U243" s="165" t="s">
        <v>699</v>
      </c>
      <c r="V243" s="36"/>
    </row>
    <row r="244" spans="1:22" x14ac:dyDescent="0.2">
      <c r="A244" s="11">
        <v>232</v>
      </c>
      <c r="B244" s="87" t="s">
        <v>582</v>
      </c>
      <c r="C244" s="15" t="s">
        <v>591</v>
      </c>
      <c r="D244" s="16" t="s">
        <v>664</v>
      </c>
      <c r="E244" s="169">
        <v>155105</v>
      </c>
      <c r="F244" s="170">
        <v>152401</v>
      </c>
      <c r="G244" s="171">
        <v>98.26</v>
      </c>
      <c r="H244" s="187"/>
      <c r="I244" s="215">
        <v>158387</v>
      </c>
      <c r="J244" s="215">
        <v>155825</v>
      </c>
      <c r="K244" s="216">
        <v>98.382443003529332</v>
      </c>
      <c r="M244" s="169">
        <v>78419</v>
      </c>
      <c r="N244" s="170">
        <v>77385</v>
      </c>
      <c r="O244" s="171">
        <v>98.68</v>
      </c>
      <c r="Q244" s="215">
        <v>79410</v>
      </c>
      <c r="R244" s="215">
        <v>78729</v>
      </c>
      <c r="S244" s="216">
        <v>99.14242538723083</v>
      </c>
      <c r="T244" s="161" t="s">
        <v>690</v>
      </c>
      <c r="U244" s="165" t="s">
        <v>698</v>
      </c>
      <c r="V244" s="36"/>
    </row>
    <row r="245" spans="1:22" x14ac:dyDescent="0.2">
      <c r="A245" s="11">
        <v>233</v>
      </c>
      <c r="B245" s="87" t="s">
        <v>638</v>
      </c>
      <c r="C245" s="15" t="s">
        <v>408</v>
      </c>
      <c r="D245" s="16" t="s">
        <v>664</v>
      </c>
      <c r="E245" s="169">
        <v>53849</v>
      </c>
      <c r="F245" s="170">
        <v>51674</v>
      </c>
      <c r="G245" s="171">
        <v>95.96</v>
      </c>
      <c r="H245" s="187"/>
      <c r="I245" s="215">
        <v>55524</v>
      </c>
      <c r="J245" s="215">
        <v>53590</v>
      </c>
      <c r="K245" s="216">
        <v>96.516821554643045</v>
      </c>
      <c r="M245" s="169">
        <v>97524</v>
      </c>
      <c r="N245" s="170">
        <v>94374</v>
      </c>
      <c r="O245" s="171">
        <v>96.77</v>
      </c>
      <c r="Q245" s="215">
        <v>99469</v>
      </c>
      <c r="R245" s="215">
        <v>96604</v>
      </c>
      <c r="S245" s="216">
        <v>97.11970563693211</v>
      </c>
      <c r="T245" s="161" t="s">
        <v>683</v>
      </c>
      <c r="U245" s="165" t="s">
        <v>699</v>
      </c>
      <c r="V245" s="36"/>
    </row>
    <row r="246" spans="1:22" x14ac:dyDescent="0.2">
      <c r="A246" s="11">
        <v>234</v>
      </c>
      <c r="B246" s="87" t="s">
        <v>409</v>
      </c>
      <c r="C246" s="15" t="s">
        <v>410</v>
      </c>
      <c r="D246" s="16" t="s">
        <v>666</v>
      </c>
      <c r="E246" s="169">
        <v>98045</v>
      </c>
      <c r="F246" s="170">
        <v>96656</v>
      </c>
      <c r="G246" s="171">
        <v>98.58</v>
      </c>
      <c r="H246" s="187"/>
      <c r="I246" s="215">
        <v>99630</v>
      </c>
      <c r="J246" s="215">
        <v>98125</v>
      </c>
      <c r="K246" s="216">
        <v>98.489410820034124</v>
      </c>
      <c r="M246" s="169">
        <v>113435</v>
      </c>
      <c r="N246" s="170">
        <v>112109</v>
      </c>
      <c r="O246" s="171">
        <v>98.83</v>
      </c>
      <c r="Q246" s="215">
        <v>121082</v>
      </c>
      <c r="R246" s="215">
        <v>117343</v>
      </c>
      <c r="S246" s="216">
        <v>96.912010042780921</v>
      </c>
      <c r="T246" s="161" t="s">
        <v>690</v>
      </c>
      <c r="U246" s="165" t="s">
        <v>698</v>
      </c>
      <c r="V246" s="36"/>
    </row>
    <row r="247" spans="1:22" x14ac:dyDescent="0.2">
      <c r="A247" s="11">
        <v>235</v>
      </c>
      <c r="B247" s="87" t="s">
        <v>411</v>
      </c>
      <c r="C247" s="15" t="s">
        <v>412</v>
      </c>
      <c r="D247" s="16" t="s">
        <v>665</v>
      </c>
      <c r="E247" s="169">
        <v>48096</v>
      </c>
      <c r="F247" s="170">
        <v>47097</v>
      </c>
      <c r="G247" s="171">
        <v>97.92</v>
      </c>
      <c r="H247" s="187"/>
      <c r="I247" s="215">
        <v>49507</v>
      </c>
      <c r="J247" s="215">
        <v>48473</v>
      </c>
      <c r="K247" s="216">
        <v>97.911406467772238</v>
      </c>
      <c r="M247" s="169">
        <v>30688</v>
      </c>
      <c r="N247" s="170">
        <v>30320</v>
      </c>
      <c r="O247" s="171">
        <v>98.8</v>
      </c>
      <c r="Q247" s="215">
        <v>31943</v>
      </c>
      <c r="R247" s="215">
        <v>31570</v>
      </c>
      <c r="S247" s="216">
        <v>98.832295025514199</v>
      </c>
      <c r="T247" s="161" t="s">
        <v>683</v>
      </c>
      <c r="U247" s="165" t="s">
        <v>699</v>
      </c>
      <c r="V247" s="36"/>
    </row>
    <row r="248" spans="1:22" x14ac:dyDescent="0.2">
      <c r="A248" s="11">
        <v>236</v>
      </c>
      <c r="B248" s="87" t="s">
        <v>413</v>
      </c>
      <c r="C248" s="15" t="s">
        <v>414</v>
      </c>
      <c r="D248" s="16" t="s">
        <v>665</v>
      </c>
      <c r="E248" s="169">
        <v>98444</v>
      </c>
      <c r="F248" s="170">
        <v>97702</v>
      </c>
      <c r="G248" s="171">
        <v>99.25</v>
      </c>
      <c r="H248" s="187"/>
      <c r="I248" s="215">
        <v>101173</v>
      </c>
      <c r="J248" s="215">
        <v>100602</v>
      </c>
      <c r="K248" s="216">
        <v>99.435620175343217</v>
      </c>
      <c r="M248" s="169">
        <v>70424</v>
      </c>
      <c r="N248" s="170">
        <v>69987</v>
      </c>
      <c r="O248" s="171">
        <v>99.38</v>
      </c>
      <c r="Q248" s="215">
        <v>73140</v>
      </c>
      <c r="R248" s="215">
        <v>72733</v>
      </c>
      <c r="S248" s="216">
        <v>99.443532950505869</v>
      </c>
      <c r="T248" s="161" t="s">
        <v>686</v>
      </c>
      <c r="U248" s="165" t="s">
        <v>694</v>
      </c>
      <c r="V248" s="36"/>
    </row>
    <row r="249" spans="1:22" x14ac:dyDescent="0.2">
      <c r="A249" s="11">
        <v>237</v>
      </c>
      <c r="B249" s="87" t="s">
        <v>415</v>
      </c>
      <c r="C249" s="15" t="s">
        <v>416</v>
      </c>
      <c r="D249" s="16" t="s">
        <v>665</v>
      </c>
      <c r="E249" s="169">
        <v>45773</v>
      </c>
      <c r="F249" s="170">
        <v>44889</v>
      </c>
      <c r="G249" s="171">
        <v>98.07</v>
      </c>
      <c r="H249" s="187"/>
      <c r="I249" s="215">
        <v>47461</v>
      </c>
      <c r="J249" s="215">
        <v>46631</v>
      </c>
      <c r="K249" s="216">
        <v>98.251195718589997</v>
      </c>
      <c r="M249" s="169">
        <v>22931</v>
      </c>
      <c r="N249" s="170">
        <v>22491</v>
      </c>
      <c r="O249" s="171">
        <v>98.08</v>
      </c>
      <c r="Q249" s="215">
        <v>23680</v>
      </c>
      <c r="R249" s="215">
        <v>23295</v>
      </c>
      <c r="S249" s="216">
        <v>98.374155405405403</v>
      </c>
      <c r="T249" s="161" t="s">
        <v>685</v>
      </c>
      <c r="U249" s="165" t="s">
        <v>697</v>
      </c>
      <c r="V249" s="36"/>
    </row>
    <row r="250" spans="1:22" x14ac:dyDescent="0.2">
      <c r="A250" s="11">
        <v>238</v>
      </c>
      <c r="B250" s="87" t="s">
        <v>639</v>
      </c>
      <c r="C250" s="15" t="s">
        <v>417</v>
      </c>
      <c r="D250" s="16" t="s">
        <v>664</v>
      </c>
      <c r="E250" s="169">
        <v>137421</v>
      </c>
      <c r="F250" s="170">
        <v>134731</v>
      </c>
      <c r="G250" s="171">
        <v>98.04</v>
      </c>
      <c r="H250" s="187"/>
      <c r="I250" s="215">
        <v>140263</v>
      </c>
      <c r="J250" s="215">
        <v>137846</v>
      </c>
      <c r="K250" s="216">
        <v>98.276808566763862</v>
      </c>
      <c r="M250" s="169">
        <v>137758</v>
      </c>
      <c r="N250" s="170">
        <v>136613</v>
      </c>
      <c r="O250" s="171">
        <v>99.17</v>
      </c>
      <c r="Q250" s="215">
        <v>144702</v>
      </c>
      <c r="R250" s="215">
        <v>143466</v>
      </c>
      <c r="S250" s="216">
        <v>99.145830741800395</v>
      </c>
      <c r="T250" s="161" t="s">
        <v>689</v>
      </c>
      <c r="U250" s="165" t="s">
        <v>700</v>
      </c>
      <c r="V250" s="36"/>
    </row>
    <row r="251" spans="1:22" x14ac:dyDescent="0.2">
      <c r="A251" s="11">
        <v>239</v>
      </c>
      <c r="B251" s="87" t="s">
        <v>418</v>
      </c>
      <c r="C251" s="15" t="s">
        <v>419</v>
      </c>
      <c r="D251" s="16" t="s">
        <v>665</v>
      </c>
      <c r="E251" s="169">
        <v>58325</v>
      </c>
      <c r="F251" s="170">
        <v>57352</v>
      </c>
      <c r="G251" s="171">
        <v>98.33</v>
      </c>
      <c r="H251" s="187"/>
      <c r="I251" s="215">
        <v>60131</v>
      </c>
      <c r="J251" s="215">
        <v>59032</v>
      </c>
      <c r="K251" s="216">
        <v>98.172323759791126</v>
      </c>
      <c r="M251" s="169">
        <v>29491</v>
      </c>
      <c r="N251" s="170">
        <v>29082</v>
      </c>
      <c r="O251" s="171">
        <v>98.61</v>
      </c>
      <c r="Q251" s="215">
        <v>31887</v>
      </c>
      <c r="R251" s="215">
        <v>31308</v>
      </c>
      <c r="S251" s="216">
        <v>98.184213002163887</v>
      </c>
      <c r="T251" s="161" t="s">
        <v>689</v>
      </c>
      <c r="U251" s="165" t="s">
        <v>700</v>
      </c>
      <c r="V251" s="36"/>
    </row>
    <row r="252" spans="1:22" x14ac:dyDescent="0.2">
      <c r="A252" s="11">
        <v>240</v>
      </c>
      <c r="B252" s="87" t="s">
        <v>420</v>
      </c>
      <c r="C252" s="15" t="s">
        <v>421</v>
      </c>
      <c r="D252" s="16" t="s">
        <v>665</v>
      </c>
      <c r="E252" s="169">
        <v>37814</v>
      </c>
      <c r="F252" s="170">
        <v>37006</v>
      </c>
      <c r="G252" s="171">
        <v>97.86</v>
      </c>
      <c r="H252" s="187"/>
      <c r="I252" s="215">
        <v>39144</v>
      </c>
      <c r="J252" s="215">
        <v>38382</v>
      </c>
      <c r="K252" s="216">
        <v>98.053341508277128</v>
      </c>
      <c r="M252" s="169">
        <v>26403</v>
      </c>
      <c r="N252" s="170">
        <v>25971</v>
      </c>
      <c r="O252" s="171">
        <v>98.36</v>
      </c>
      <c r="Q252" s="215">
        <v>27366</v>
      </c>
      <c r="R252" s="215">
        <v>26993</v>
      </c>
      <c r="S252" s="216">
        <v>98.636994811079433</v>
      </c>
      <c r="T252" s="161" t="s">
        <v>685</v>
      </c>
      <c r="U252" s="165" t="s">
        <v>697</v>
      </c>
      <c r="V252" s="36"/>
    </row>
    <row r="253" spans="1:22" x14ac:dyDescent="0.2">
      <c r="A253" s="11">
        <v>241</v>
      </c>
      <c r="B253" s="87" t="s">
        <v>422</v>
      </c>
      <c r="C253" s="15" t="s">
        <v>423</v>
      </c>
      <c r="D253" s="16" t="s">
        <v>665</v>
      </c>
      <c r="E253" s="169">
        <v>63978</v>
      </c>
      <c r="F253" s="170">
        <v>63150</v>
      </c>
      <c r="G253" s="171">
        <v>98.71</v>
      </c>
      <c r="H253" s="187"/>
      <c r="I253" s="215">
        <v>66176</v>
      </c>
      <c r="J253" s="215">
        <v>65344</v>
      </c>
      <c r="K253" s="216">
        <v>98.742746615087043</v>
      </c>
      <c r="M253" s="169">
        <v>39851</v>
      </c>
      <c r="N253" s="170">
        <v>39200</v>
      </c>
      <c r="O253" s="171">
        <v>98.37</v>
      </c>
      <c r="Q253" s="215">
        <v>40567</v>
      </c>
      <c r="R253" s="215">
        <v>40011</v>
      </c>
      <c r="S253" s="216">
        <v>98.629427860083325</v>
      </c>
      <c r="T253" s="161" t="s">
        <v>685</v>
      </c>
      <c r="U253" s="165" t="s">
        <v>697</v>
      </c>
      <c r="V253" s="36"/>
    </row>
    <row r="254" spans="1:22" x14ac:dyDescent="0.2">
      <c r="A254" s="11">
        <v>242</v>
      </c>
      <c r="B254" s="87" t="s">
        <v>424</v>
      </c>
      <c r="C254" s="15" t="s">
        <v>425</v>
      </c>
      <c r="D254" s="16" t="s">
        <v>665</v>
      </c>
      <c r="E254" s="169">
        <v>69933</v>
      </c>
      <c r="F254" s="170">
        <v>68816</v>
      </c>
      <c r="G254" s="171">
        <v>98.4</v>
      </c>
      <c r="H254" s="187"/>
      <c r="I254" s="215">
        <v>71367</v>
      </c>
      <c r="J254" s="215">
        <v>70285</v>
      </c>
      <c r="K254" s="216">
        <v>98.483893115865868</v>
      </c>
      <c r="M254" s="169">
        <v>40598</v>
      </c>
      <c r="N254" s="170">
        <v>39858</v>
      </c>
      <c r="O254" s="171">
        <v>98.18</v>
      </c>
      <c r="Q254" s="215">
        <v>40505</v>
      </c>
      <c r="R254" s="215">
        <v>39598</v>
      </c>
      <c r="S254" s="216">
        <v>97.760770275274652</v>
      </c>
      <c r="T254" s="161" t="s">
        <v>684</v>
      </c>
      <c r="U254" s="165" t="s">
        <v>696</v>
      </c>
      <c r="V254" s="36"/>
    </row>
    <row r="255" spans="1:22" x14ac:dyDescent="0.2">
      <c r="A255" s="11">
        <v>243</v>
      </c>
      <c r="B255" s="87" t="s">
        <v>426</v>
      </c>
      <c r="C255" s="15" t="s">
        <v>427</v>
      </c>
      <c r="D255" s="16" t="s">
        <v>665</v>
      </c>
      <c r="E255" s="169">
        <v>68910</v>
      </c>
      <c r="F255" s="170">
        <v>67879</v>
      </c>
      <c r="G255" s="171">
        <v>98.5</v>
      </c>
      <c r="H255" s="187"/>
      <c r="I255" s="215">
        <v>70318</v>
      </c>
      <c r="J255" s="215">
        <v>69347</v>
      </c>
      <c r="K255" s="216">
        <v>98.619130236923695</v>
      </c>
      <c r="M255" s="169">
        <v>29027</v>
      </c>
      <c r="N255" s="170">
        <v>28399</v>
      </c>
      <c r="O255" s="171">
        <v>97.84</v>
      </c>
      <c r="Q255" s="215">
        <v>30653</v>
      </c>
      <c r="R255" s="215">
        <v>29758</v>
      </c>
      <c r="S255" s="216">
        <v>97.080220533063638</v>
      </c>
      <c r="T255" s="161" t="s">
        <v>686</v>
      </c>
      <c r="U255" s="165" t="s">
        <v>694</v>
      </c>
      <c r="V255" s="36"/>
    </row>
    <row r="256" spans="1:22" x14ac:dyDescent="0.2">
      <c r="A256" s="11">
        <v>244</v>
      </c>
      <c r="B256" s="87" t="s">
        <v>428</v>
      </c>
      <c r="C256" s="15" t="s">
        <v>429</v>
      </c>
      <c r="D256" s="16" t="s">
        <v>665</v>
      </c>
      <c r="E256" s="169">
        <v>49241</v>
      </c>
      <c r="F256" s="170">
        <v>48814</v>
      </c>
      <c r="G256" s="171">
        <v>99.13</v>
      </c>
      <c r="H256" s="187"/>
      <c r="I256" s="215">
        <v>50975</v>
      </c>
      <c r="J256" s="215">
        <v>50517</v>
      </c>
      <c r="K256" s="216">
        <v>99.101520353114267</v>
      </c>
      <c r="M256" s="169">
        <v>21018</v>
      </c>
      <c r="N256" s="170">
        <v>20429</v>
      </c>
      <c r="O256" s="171">
        <v>97.2</v>
      </c>
      <c r="Q256" s="215">
        <v>22114</v>
      </c>
      <c r="R256" s="215">
        <v>21712</v>
      </c>
      <c r="S256" s="216">
        <v>98.182147056163515</v>
      </c>
      <c r="T256" s="161" t="s">
        <v>685</v>
      </c>
      <c r="U256" s="165" t="s">
        <v>697</v>
      </c>
      <c r="V256" s="36"/>
    </row>
    <row r="257" spans="1:22" x14ac:dyDescent="0.2">
      <c r="A257" s="11">
        <v>245</v>
      </c>
      <c r="B257" s="87" t="s">
        <v>430</v>
      </c>
      <c r="C257" s="15" t="s">
        <v>431</v>
      </c>
      <c r="D257" s="16" t="s">
        <v>665</v>
      </c>
      <c r="E257" s="169">
        <v>85963</v>
      </c>
      <c r="F257" s="170">
        <v>84869</v>
      </c>
      <c r="G257" s="171">
        <v>98.73</v>
      </c>
      <c r="H257" s="187"/>
      <c r="I257" s="215">
        <v>88599</v>
      </c>
      <c r="J257" s="215">
        <v>87487</v>
      </c>
      <c r="K257" s="216">
        <v>98.744906827390835</v>
      </c>
      <c r="M257" s="169">
        <v>42638</v>
      </c>
      <c r="N257" s="170">
        <v>42207</v>
      </c>
      <c r="O257" s="171">
        <v>98.99</v>
      </c>
      <c r="Q257" s="215">
        <v>43224</v>
      </c>
      <c r="R257" s="215">
        <v>42787</v>
      </c>
      <c r="S257" s="216">
        <v>98.988987599481774</v>
      </c>
      <c r="T257" s="161" t="s">
        <v>683</v>
      </c>
      <c r="U257" s="165" t="s">
        <v>699</v>
      </c>
      <c r="V257" s="36"/>
    </row>
    <row r="258" spans="1:22" x14ac:dyDescent="0.2">
      <c r="A258" s="11">
        <v>246</v>
      </c>
      <c r="B258" s="87" t="s">
        <v>432</v>
      </c>
      <c r="C258" s="15" t="s">
        <v>433</v>
      </c>
      <c r="D258" s="16" t="s">
        <v>665</v>
      </c>
      <c r="E258" s="169">
        <v>53872</v>
      </c>
      <c r="F258" s="170">
        <v>52494</v>
      </c>
      <c r="G258" s="171">
        <v>97.44</v>
      </c>
      <c r="H258" s="187"/>
      <c r="I258" s="215">
        <v>55582</v>
      </c>
      <c r="J258" s="215">
        <v>54012</v>
      </c>
      <c r="K258" s="216">
        <v>97.175344536000864</v>
      </c>
      <c r="M258" s="169">
        <v>38142</v>
      </c>
      <c r="N258" s="170">
        <v>37372</v>
      </c>
      <c r="O258" s="171">
        <v>97.98</v>
      </c>
      <c r="Q258" s="215">
        <v>39184</v>
      </c>
      <c r="R258" s="215">
        <v>38441</v>
      </c>
      <c r="S258" s="216">
        <v>98.103817884850969</v>
      </c>
      <c r="T258" s="161" t="s">
        <v>684</v>
      </c>
      <c r="U258" s="165" t="s">
        <v>696</v>
      </c>
      <c r="V258" s="36"/>
    </row>
    <row r="259" spans="1:22" x14ac:dyDescent="0.2">
      <c r="A259" s="11">
        <v>247</v>
      </c>
      <c r="B259" s="87" t="s">
        <v>434</v>
      </c>
      <c r="C259" s="15" t="s">
        <v>435</v>
      </c>
      <c r="D259" s="16" t="s">
        <v>665</v>
      </c>
      <c r="E259" s="169">
        <v>86101</v>
      </c>
      <c r="F259" s="170">
        <v>83414</v>
      </c>
      <c r="G259" s="171">
        <v>96.88</v>
      </c>
      <c r="H259" s="187"/>
      <c r="I259" s="215">
        <v>87724</v>
      </c>
      <c r="J259" s="215">
        <v>85307</v>
      </c>
      <c r="K259" s="216">
        <v>97.244767680452327</v>
      </c>
      <c r="M259" s="169">
        <v>44203</v>
      </c>
      <c r="N259" s="170">
        <v>42186</v>
      </c>
      <c r="O259" s="171">
        <v>95.44</v>
      </c>
      <c r="Q259" s="215">
        <v>45212</v>
      </c>
      <c r="R259" s="215">
        <v>43867</v>
      </c>
      <c r="S259" s="216">
        <v>97.025126072724049</v>
      </c>
      <c r="T259" s="161" t="s">
        <v>689</v>
      </c>
      <c r="U259" s="165" t="s">
        <v>700</v>
      </c>
      <c r="V259" s="36"/>
    </row>
    <row r="260" spans="1:22" x14ac:dyDescent="0.2">
      <c r="A260" s="11">
        <v>248</v>
      </c>
      <c r="B260" s="87" t="s">
        <v>436</v>
      </c>
      <c r="C260" s="15" t="s">
        <v>437</v>
      </c>
      <c r="D260" s="16" t="s">
        <v>665</v>
      </c>
      <c r="E260" s="169">
        <v>52411</v>
      </c>
      <c r="F260" s="170">
        <v>51504</v>
      </c>
      <c r="G260" s="171">
        <v>98.27</v>
      </c>
      <c r="H260" s="187"/>
      <c r="I260" s="215">
        <v>53851</v>
      </c>
      <c r="J260" s="215">
        <v>52884</v>
      </c>
      <c r="K260" s="216">
        <v>98.204304469740578</v>
      </c>
      <c r="M260" s="169">
        <v>23545</v>
      </c>
      <c r="N260" s="170">
        <v>23093</v>
      </c>
      <c r="O260" s="171">
        <v>98.08</v>
      </c>
      <c r="Q260" s="215">
        <v>24727</v>
      </c>
      <c r="R260" s="215">
        <v>24298</v>
      </c>
      <c r="S260" s="216">
        <v>98.265054393982282</v>
      </c>
      <c r="T260" s="161" t="s">
        <v>690</v>
      </c>
      <c r="U260" s="165" t="s">
        <v>698</v>
      </c>
      <c r="V260" s="36"/>
    </row>
    <row r="261" spans="1:22" x14ac:dyDescent="0.2">
      <c r="A261" s="11">
        <v>249</v>
      </c>
      <c r="B261" s="87" t="s">
        <v>438</v>
      </c>
      <c r="C261" s="15" t="s">
        <v>439</v>
      </c>
      <c r="D261" s="16" t="s">
        <v>666</v>
      </c>
      <c r="E261" s="169">
        <v>53045</v>
      </c>
      <c r="F261" s="170">
        <v>50933</v>
      </c>
      <c r="G261" s="171">
        <v>96.02</v>
      </c>
      <c r="H261" s="187"/>
      <c r="I261" s="215">
        <v>56193</v>
      </c>
      <c r="J261" s="215">
        <v>53891</v>
      </c>
      <c r="K261" s="216">
        <v>95.903404338618685</v>
      </c>
      <c r="M261" s="169">
        <v>31617</v>
      </c>
      <c r="N261" s="170">
        <v>30982</v>
      </c>
      <c r="O261" s="171">
        <v>97.99</v>
      </c>
      <c r="Q261" s="215">
        <v>32104</v>
      </c>
      <c r="R261" s="215">
        <v>31796</v>
      </c>
      <c r="S261" s="216">
        <v>99.04061799152754</v>
      </c>
      <c r="T261" s="161" t="s">
        <v>691</v>
      </c>
      <c r="U261" s="165" t="s">
        <v>695</v>
      </c>
      <c r="V261" s="36"/>
    </row>
    <row r="262" spans="1:22" x14ac:dyDescent="0.2">
      <c r="A262" s="11">
        <v>250</v>
      </c>
      <c r="B262" s="87" t="s">
        <v>640</v>
      </c>
      <c r="C262" s="15" t="s">
        <v>440</v>
      </c>
      <c r="D262" s="16" t="s">
        <v>664</v>
      </c>
      <c r="E262" s="169">
        <v>91045</v>
      </c>
      <c r="F262" s="170">
        <v>86413</v>
      </c>
      <c r="G262" s="171">
        <v>94.91</v>
      </c>
      <c r="H262" s="187"/>
      <c r="I262" s="215">
        <v>94496</v>
      </c>
      <c r="J262" s="215">
        <v>89962</v>
      </c>
      <c r="K262" s="216">
        <v>95.201913308499826</v>
      </c>
      <c r="M262" s="169">
        <v>105347</v>
      </c>
      <c r="N262" s="170">
        <v>104138</v>
      </c>
      <c r="O262" s="171">
        <v>98.85</v>
      </c>
      <c r="Q262" s="215">
        <v>106230</v>
      </c>
      <c r="R262" s="215">
        <v>105089</v>
      </c>
      <c r="S262" s="216">
        <v>98.925915466440742</v>
      </c>
      <c r="T262" s="161" t="s">
        <v>683</v>
      </c>
      <c r="U262" s="165" t="s">
        <v>699</v>
      </c>
      <c r="V262" s="36"/>
    </row>
    <row r="263" spans="1:22" x14ac:dyDescent="0.2">
      <c r="A263" s="11">
        <v>251</v>
      </c>
      <c r="B263" s="87" t="s">
        <v>641</v>
      </c>
      <c r="C263" s="15" t="s">
        <v>441</v>
      </c>
      <c r="D263" s="16" t="s">
        <v>664</v>
      </c>
      <c r="E263" s="169">
        <v>75671</v>
      </c>
      <c r="F263" s="170">
        <v>73258</v>
      </c>
      <c r="G263" s="171">
        <v>96.81</v>
      </c>
      <c r="H263" s="187"/>
      <c r="I263" s="215">
        <v>78316</v>
      </c>
      <c r="J263" s="215">
        <v>76147</v>
      </c>
      <c r="K263" s="216">
        <v>97.23045099341131</v>
      </c>
      <c r="M263" s="169">
        <v>46497</v>
      </c>
      <c r="N263" s="170">
        <v>45722</v>
      </c>
      <c r="O263" s="171">
        <v>98.33</v>
      </c>
      <c r="Q263" s="215">
        <v>47580</v>
      </c>
      <c r="R263" s="215">
        <v>46554</v>
      </c>
      <c r="S263" s="216">
        <v>97.843631778058011</v>
      </c>
      <c r="T263" s="161" t="s">
        <v>686</v>
      </c>
      <c r="U263" s="165" t="s">
        <v>694</v>
      </c>
      <c r="V263" s="36"/>
    </row>
    <row r="264" spans="1:22" x14ac:dyDescent="0.2">
      <c r="A264" s="11">
        <v>252</v>
      </c>
      <c r="B264" s="87" t="s">
        <v>442</v>
      </c>
      <c r="C264" s="15" t="s">
        <v>443</v>
      </c>
      <c r="D264" s="16" t="s">
        <v>655</v>
      </c>
      <c r="E264" s="169">
        <v>108411</v>
      </c>
      <c r="F264" s="170">
        <v>102989</v>
      </c>
      <c r="G264" s="171">
        <v>95</v>
      </c>
      <c r="H264" s="187"/>
      <c r="I264" s="215">
        <v>112362</v>
      </c>
      <c r="J264" s="215">
        <v>106982</v>
      </c>
      <c r="K264" s="216">
        <v>95.211904380484498</v>
      </c>
      <c r="M264" s="169">
        <v>216517</v>
      </c>
      <c r="N264" s="170">
        <v>213759</v>
      </c>
      <c r="O264" s="171">
        <v>98.73</v>
      </c>
      <c r="Q264" s="215">
        <v>236614</v>
      </c>
      <c r="R264" s="215">
        <v>235467</v>
      </c>
      <c r="S264" s="216">
        <v>99.515244237450034</v>
      </c>
      <c r="T264" s="161" t="s">
        <v>687</v>
      </c>
      <c r="U264" s="165" t="s">
        <v>692</v>
      </c>
      <c r="V264" s="36"/>
    </row>
    <row r="265" spans="1:22" x14ac:dyDescent="0.2">
      <c r="A265" s="11">
        <v>253</v>
      </c>
      <c r="B265" s="87" t="s">
        <v>444</v>
      </c>
      <c r="C265" s="15" t="s">
        <v>445</v>
      </c>
      <c r="D265" s="16" t="s">
        <v>665</v>
      </c>
      <c r="E265" s="169">
        <v>60978</v>
      </c>
      <c r="F265" s="170">
        <v>60053</v>
      </c>
      <c r="G265" s="171">
        <v>98.48</v>
      </c>
      <c r="H265" s="187"/>
      <c r="I265" s="215">
        <v>62992</v>
      </c>
      <c r="J265" s="215">
        <v>62032</v>
      </c>
      <c r="K265" s="216">
        <v>98.475996951993906</v>
      </c>
      <c r="M265" s="169">
        <v>43349</v>
      </c>
      <c r="N265" s="170">
        <v>42920</v>
      </c>
      <c r="O265" s="171">
        <v>99.01</v>
      </c>
      <c r="Q265" s="215">
        <v>44789</v>
      </c>
      <c r="R265" s="215">
        <v>44103</v>
      </c>
      <c r="S265" s="216">
        <v>98.468373931099151</v>
      </c>
      <c r="T265" s="161" t="s">
        <v>683</v>
      </c>
      <c r="U265" s="165" t="s">
        <v>699</v>
      </c>
      <c r="V265" s="36"/>
    </row>
    <row r="266" spans="1:22" x14ac:dyDescent="0.2">
      <c r="A266" s="11">
        <v>254</v>
      </c>
      <c r="B266" s="87" t="s">
        <v>446</v>
      </c>
      <c r="C266" s="15" t="s">
        <v>447</v>
      </c>
      <c r="D266" s="16" t="s">
        <v>665</v>
      </c>
      <c r="E266" s="169">
        <v>89360</v>
      </c>
      <c r="F266" s="170">
        <v>88440</v>
      </c>
      <c r="G266" s="171">
        <v>98.97</v>
      </c>
      <c r="H266" s="187"/>
      <c r="I266" s="215">
        <v>91785</v>
      </c>
      <c r="J266" s="215">
        <v>90295</v>
      </c>
      <c r="K266" s="216">
        <v>98.376641063354569</v>
      </c>
      <c r="M266" s="169">
        <v>62942</v>
      </c>
      <c r="N266" s="170">
        <v>62673</v>
      </c>
      <c r="O266" s="171">
        <v>99.57</v>
      </c>
      <c r="Q266" s="215">
        <v>64856</v>
      </c>
      <c r="R266" s="215">
        <v>64578</v>
      </c>
      <c r="S266" s="216">
        <v>99.571358085605027</v>
      </c>
      <c r="T266" s="161" t="s">
        <v>686</v>
      </c>
      <c r="U266" s="165" t="s">
        <v>694</v>
      </c>
      <c r="V266" s="36"/>
    </row>
    <row r="267" spans="1:22" x14ac:dyDescent="0.2">
      <c r="A267" s="11">
        <v>255</v>
      </c>
      <c r="B267" s="87" t="s">
        <v>448</v>
      </c>
      <c r="C267" s="15" t="s">
        <v>449</v>
      </c>
      <c r="D267" s="16" t="s">
        <v>665</v>
      </c>
      <c r="E267" s="169">
        <v>53805</v>
      </c>
      <c r="F267" s="170">
        <v>52891</v>
      </c>
      <c r="G267" s="171">
        <v>98.3</v>
      </c>
      <c r="H267" s="187"/>
      <c r="I267" s="215">
        <v>55070</v>
      </c>
      <c r="J267" s="215">
        <v>54126</v>
      </c>
      <c r="K267" s="216">
        <v>98.285818049754852</v>
      </c>
      <c r="M267" s="169">
        <v>47246</v>
      </c>
      <c r="N267" s="170">
        <v>46533</v>
      </c>
      <c r="O267" s="171">
        <v>98.49</v>
      </c>
      <c r="Q267" s="215">
        <v>48068</v>
      </c>
      <c r="R267" s="215">
        <v>47398</v>
      </c>
      <c r="S267" s="216">
        <v>98.606141299825239</v>
      </c>
      <c r="T267" s="161" t="s">
        <v>686</v>
      </c>
      <c r="U267" s="165" t="s">
        <v>694</v>
      </c>
      <c r="V267" s="36"/>
    </row>
    <row r="268" spans="1:22" x14ac:dyDescent="0.2">
      <c r="A268" s="11">
        <v>256</v>
      </c>
      <c r="B268" s="87" t="s">
        <v>450</v>
      </c>
      <c r="C268" s="15" t="s">
        <v>451</v>
      </c>
      <c r="D268" s="16" t="s">
        <v>666</v>
      </c>
      <c r="E268" s="169">
        <v>69304</v>
      </c>
      <c r="F268" s="170">
        <v>66083</v>
      </c>
      <c r="G268" s="171">
        <v>95.35</v>
      </c>
      <c r="H268" s="187"/>
      <c r="I268" s="215">
        <v>72046</v>
      </c>
      <c r="J268" s="215">
        <v>68683</v>
      </c>
      <c r="K268" s="216">
        <v>95.33214890486633</v>
      </c>
      <c r="M268" s="169">
        <v>53256</v>
      </c>
      <c r="N268" s="170">
        <v>51638</v>
      </c>
      <c r="O268" s="171">
        <v>96.96</v>
      </c>
      <c r="Q268" s="215">
        <v>54071</v>
      </c>
      <c r="R268" s="215">
        <v>51811</v>
      </c>
      <c r="S268" s="216">
        <v>95.82031033271069</v>
      </c>
      <c r="T268" s="161" t="s">
        <v>684</v>
      </c>
      <c r="U268" s="165" t="s">
        <v>696</v>
      </c>
      <c r="V268" s="36"/>
    </row>
    <row r="269" spans="1:22" x14ac:dyDescent="0.2">
      <c r="A269" s="11">
        <v>257</v>
      </c>
      <c r="B269" s="87" t="s">
        <v>452</v>
      </c>
      <c r="C269" s="15" t="s">
        <v>453</v>
      </c>
      <c r="D269" s="16" t="s">
        <v>665</v>
      </c>
      <c r="E269" s="169">
        <v>62779</v>
      </c>
      <c r="F269" s="170">
        <v>61405</v>
      </c>
      <c r="G269" s="171">
        <v>97.81</v>
      </c>
      <c r="H269" s="187"/>
      <c r="I269" s="215">
        <v>64502</v>
      </c>
      <c r="J269" s="215">
        <v>63471</v>
      </c>
      <c r="K269" s="216">
        <v>98.401599950389141</v>
      </c>
      <c r="M269" s="169">
        <v>45482</v>
      </c>
      <c r="N269" s="170">
        <v>44579</v>
      </c>
      <c r="O269" s="171">
        <v>98.01</v>
      </c>
      <c r="Q269" s="215">
        <v>46788</v>
      </c>
      <c r="R269" s="215">
        <v>45893</v>
      </c>
      <c r="S269" s="216">
        <v>98.087116354620846</v>
      </c>
      <c r="T269" s="161" t="s">
        <v>690</v>
      </c>
      <c r="U269" s="165" t="s">
        <v>698</v>
      </c>
      <c r="V269" s="36"/>
    </row>
    <row r="270" spans="1:22" x14ac:dyDescent="0.2">
      <c r="A270" s="11">
        <v>258</v>
      </c>
      <c r="B270" s="87" t="s">
        <v>454</v>
      </c>
      <c r="C270" s="15" t="s">
        <v>455</v>
      </c>
      <c r="D270" s="16" t="s">
        <v>665</v>
      </c>
      <c r="E270" s="169">
        <v>47035</v>
      </c>
      <c r="F270" s="170">
        <v>46369</v>
      </c>
      <c r="G270" s="171">
        <v>98.58</v>
      </c>
      <c r="H270" s="187"/>
      <c r="I270" s="215">
        <v>48182</v>
      </c>
      <c r="J270" s="215">
        <v>47535</v>
      </c>
      <c r="K270" s="216">
        <v>98.657174878585366</v>
      </c>
      <c r="M270" s="169">
        <v>18199</v>
      </c>
      <c r="N270" s="170">
        <v>17820</v>
      </c>
      <c r="O270" s="171">
        <v>97.92</v>
      </c>
      <c r="Q270" s="215">
        <v>18888</v>
      </c>
      <c r="R270" s="215">
        <v>18605</v>
      </c>
      <c r="S270" s="216">
        <v>98.501694197373993</v>
      </c>
      <c r="T270" s="161" t="s">
        <v>690</v>
      </c>
      <c r="U270" s="165" t="s">
        <v>698</v>
      </c>
      <c r="V270" s="36"/>
    </row>
    <row r="271" spans="1:22" x14ac:dyDescent="0.2">
      <c r="A271" s="11">
        <v>259</v>
      </c>
      <c r="B271" s="87" t="s">
        <v>456</v>
      </c>
      <c r="C271" s="15" t="s">
        <v>457</v>
      </c>
      <c r="D271" s="16" t="s">
        <v>665</v>
      </c>
      <c r="E271" s="169">
        <v>37670</v>
      </c>
      <c r="F271" s="170">
        <v>36150</v>
      </c>
      <c r="G271" s="171">
        <v>95.96</v>
      </c>
      <c r="H271" s="187"/>
      <c r="I271" s="215">
        <v>39058</v>
      </c>
      <c r="J271" s="215">
        <v>37611</v>
      </c>
      <c r="K271" s="216">
        <v>96.295253213170156</v>
      </c>
      <c r="M271" s="169">
        <v>48967</v>
      </c>
      <c r="N271" s="170">
        <v>47735</v>
      </c>
      <c r="O271" s="171">
        <v>97.48</v>
      </c>
      <c r="Q271" s="215">
        <v>50064</v>
      </c>
      <c r="R271" s="215">
        <v>49239</v>
      </c>
      <c r="S271" s="216">
        <v>98.352109300095876</v>
      </c>
      <c r="T271" s="161" t="s">
        <v>686</v>
      </c>
      <c r="U271" s="165" t="s">
        <v>694</v>
      </c>
      <c r="V271" s="36"/>
    </row>
    <row r="272" spans="1:22" x14ac:dyDescent="0.2">
      <c r="A272" s="11">
        <v>260</v>
      </c>
      <c r="B272" s="87" t="s">
        <v>458</v>
      </c>
      <c r="C272" s="15" t="s">
        <v>459</v>
      </c>
      <c r="D272" s="16" t="s">
        <v>666</v>
      </c>
      <c r="E272" s="169">
        <v>145806</v>
      </c>
      <c r="F272" s="170">
        <v>140950</v>
      </c>
      <c r="G272" s="171">
        <v>96.67</v>
      </c>
      <c r="H272" s="187"/>
      <c r="I272" s="215">
        <v>147336</v>
      </c>
      <c r="J272" s="215">
        <v>142550</v>
      </c>
      <c r="K272" s="216">
        <v>96.751642504208064</v>
      </c>
      <c r="M272" s="169">
        <v>94184</v>
      </c>
      <c r="N272" s="170">
        <v>90621</v>
      </c>
      <c r="O272" s="171">
        <v>96.22</v>
      </c>
      <c r="Q272" s="215">
        <v>97564</v>
      </c>
      <c r="R272" s="215">
        <v>93642</v>
      </c>
      <c r="S272" s="216">
        <v>95.980074617686853</v>
      </c>
      <c r="T272" s="161" t="s">
        <v>684</v>
      </c>
      <c r="U272" s="165" t="s">
        <v>696</v>
      </c>
      <c r="V272" s="36"/>
    </row>
    <row r="273" spans="1:22" x14ac:dyDescent="0.2">
      <c r="A273" s="11">
        <v>261</v>
      </c>
      <c r="B273" s="87" t="s">
        <v>642</v>
      </c>
      <c r="C273" s="15" t="s">
        <v>460</v>
      </c>
      <c r="D273" s="16" t="s">
        <v>664</v>
      </c>
      <c r="E273" s="169">
        <v>85521</v>
      </c>
      <c r="F273" s="170">
        <v>82440</v>
      </c>
      <c r="G273" s="171">
        <v>96.4</v>
      </c>
      <c r="H273" s="187"/>
      <c r="I273" s="215">
        <v>88227</v>
      </c>
      <c r="J273" s="215">
        <v>85100</v>
      </c>
      <c r="K273" s="216">
        <v>96.455733505616195</v>
      </c>
      <c r="M273" s="169">
        <v>83208</v>
      </c>
      <c r="N273" s="170">
        <v>81851</v>
      </c>
      <c r="O273" s="171">
        <v>98.37</v>
      </c>
      <c r="Q273" s="215">
        <v>85940</v>
      </c>
      <c r="R273" s="215">
        <v>84825</v>
      </c>
      <c r="S273" s="216">
        <v>98.702583197579713</v>
      </c>
      <c r="T273" s="161" t="s">
        <v>691</v>
      </c>
      <c r="U273" s="165" t="s">
        <v>695</v>
      </c>
      <c r="V273" s="36"/>
    </row>
    <row r="274" spans="1:22" x14ac:dyDescent="0.2">
      <c r="A274" s="11">
        <v>262</v>
      </c>
      <c r="B274" s="87" t="s">
        <v>643</v>
      </c>
      <c r="C274" s="15" t="s">
        <v>461</v>
      </c>
      <c r="D274" s="16" t="s">
        <v>664</v>
      </c>
      <c r="E274" s="169">
        <v>87243</v>
      </c>
      <c r="F274" s="170">
        <v>83314</v>
      </c>
      <c r="G274" s="171">
        <v>95.5</v>
      </c>
      <c r="H274" s="187"/>
      <c r="I274" s="215">
        <v>90244</v>
      </c>
      <c r="J274" s="215">
        <v>85400</v>
      </c>
      <c r="K274" s="216">
        <v>94.632330127210679</v>
      </c>
      <c r="M274" s="169">
        <v>87291</v>
      </c>
      <c r="N274" s="170">
        <v>84672</v>
      </c>
      <c r="O274" s="171">
        <v>97</v>
      </c>
      <c r="Q274" s="215">
        <v>88630</v>
      </c>
      <c r="R274" s="215">
        <v>87139</v>
      </c>
      <c r="S274" s="216">
        <v>98.317725375155135</v>
      </c>
      <c r="T274" s="161" t="s">
        <v>690</v>
      </c>
      <c r="U274" s="165" t="s">
        <v>698</v>
      </c>
      <c r="V274" s="36"/>
    </row>
    <row r="275" spans="1:22" x14ac:dyDescent="0.2">
      <c r="A275" s="11">
        <v>263</v>
      </c>
      <c r="B275" s="87" t="s">
        <v>462</v>
      </c>
      <c r="C275" s="15" t="s">
        <v>463</v>
      </c>
      <c r="D275" s="16" t="s">
        <v>665</v>
      </c>
      <c r="E275" s="169">
        <v>75730</v>
      </c>
      <c r="F275" s="170">
        <v>74682</v>
      </c>
      <c r="G275" s="171">
        <v>98.62</v>
      </c>
      <c r="H275" s="187"/>
      <c r="I275" s="215">
        <v>78601</v>
      </c>
      <c r="J275" s="215">
        <v>77553</v>
      </c>
      <c r="K275" s="216">
        <v>98.666683629979261</v>
      </c>
      <c r="M275" s="169">
        <v>53146</v>
      </c>
      <c r="N275" s="170">
        <v>52082</v>
      </c>
      <c r="O275" s="171">
        <v>98</v>
      </c>
      <c r="Q275" s="215">
        <v>54948</v>
      </c>
      <c r="R275" s="215">
        <v>53795</v>
      </c>
      <c r="S275" s="216">
        <v>97.901652471427539</v>
      </c>
      <c r="T275" s="161" t="s">
        <v>690</v>
      </c>
      <c r="U275" s="165" t="s">
        <v>698</v>
      </c>
      <c r="V275" s="36"/>
    </row>
    <row r="276" spans="1:22" x14ac:dyDescent="0.2">
      <c r="A276" s="11">
        <v>264</v>
      </c>
      <c r="B276" s="87" t="s">
        <v>464</v>
      </c>
      <c r="C276" s="15" t="s">
        <v>465</v>
      </c>
      <c r="D276" s="16" t="s">
        <v>665</v>
      </c>
      <c r="E276" s="169">
        <v>64542</v>
      </c>
      <c r="F276" s="170">
        <v>63922</v>
      </c>
      <c r="G276" s="171">
        <v>99.04</v>
      </c>
      <c r="H276" s="187"/>
      <c r="I276" s="215">
        <v>65888</v>
      </c>
      <c r="J276" s="215">
        <v>65331</v>
      </c>
      <c r="K276" s="216">
        <v>99.154626032054395</v>
      </c>
      <c r="M276" s="169">
        <v>25404</v>
      </c>
      <c r="N276" s="170">
        <v>24877</v>
      </c>
      <c r="O276" s="171">
        <v>97.93</v>
      </c>
      <c r="Q276" s="215">
        <v>26853</v>
      </c>
      <c r="R276" s="215">
        <v>26541</v>
      </c>
      <c r="S276" s="216">
        <v>98.838118645961345</v>
      </c>
      <c r="T276" s="161" t="s">
        <v>689</v>
      </c>
      <c r="U276" s="165" t="s">
        <v>700</v>
      </c>
      <c r="V276" s="36"/>
    </row>
    <row r="277" spans="1:22" x14ac:dyDescent="0.2">
      <c r="A277" s="11">
        <v>265</v>
      </c>
      <c r="B277" s="87" t="s">
        <v>466</v>
      </c>
      <c r="C277" s="15" t="s">
        <v>467</v>
      </c>
      <c r="D277" s="16" t="s">
        <v>665</v>
      </c>
      <c r="E277" s="169">
        <v>71705</v>
      </c>
      <c r="F277" s="170">
        <v>70163</v>
      </c>
      <c r="G277" s="171">
        <v>97.85</v>
      </c>
      <c r="H277" s="187"/>
      <c r="I277" s="215">
        <v>73012</v>
      </c>
      <c r="J277" s="215">
        <v>71577</v>
      </c>
      <c r="K277" s="216">
        <v>98.034569659781951</v>
      </c>
      <c r="M277" s="169">
        <v>51800</v>
      </c>
      <c r="N277" s="170">
        <v>51336</v>
      </c>
      <c r="O277" s="171">
        <v>99.1</v>
      </c>
      <c r="Q277" s="215">
        <v>68538</v>
      </c>
      <c r="R277" s="215">
        <v>67680</v>
      </c>
      <c r="S277" s="216">
        <v>98.748139718112583</v>
      </c>
      <c r="T277" s="161" t="s">
        <v>686</v>
      </c>
      <c r="U277" s="165" t="s">
        <v>694</v>
      </c>
      <c r="V277" s="36"/>
    </row>
    <row r="278" spans="1:22" x14ac:dyDescent="0.2">
      <c r="A278" s="11">
        <v>266</v>
      </c>
      <c r="B278" s="87" t="s">
        <v>468</v>
      </c>
      <c r="C278" s="15" t="s">
        <v>469</v>
      </c>
      <c r="D278" s="16" t="s">
        <v>666</v>
      </c>
      <c r="E278" s="169">
        <v>88618</v>
      </c>
      <c r="F278" s="170">
        <v>85567</v>
      </c>
      <c r="G278" s="171">
        <v>96.56</v>
      </c>
      <c r="H278" s="187"/>
      <c r="I278" s="215">
        <v>90670</v>
      </c>
      <c r="J278" s="215">
        <v>86796</v>
      </c>
      <c r="K278" s="216">
        <v>95.727362964596878</v>
      </c>
      <c r="M278" s="169">
        <v>92343</v>
      </c>
      <c r="N278" s="170">
        <v>89792</v>
      </c>
      <c r="O278" s="171">
        <v>97.24</v>
      </c>
      <c r="Q278" s="215">
        <v>93113</v>
      </c>
      <c r="R278" s="215">
        <v>90468</v>
      </c>
      <c r="S278" s="216">
        <v>97.15936550213182</v>
      </c>
      <c r="T278" s="161" t="s">
        <v>691</v>
      </c>
      <c r="U278" s="165" t="s">
        <v>695</v>
      </c>
      <c r="V278" s="36"/>
    </row>
    <row r="279" spans="1:22" x14ac:dyDescent="0.2">
      <c r="A279" s="11">
        <v>267</v>
      </c>
      <c r="B279" s="87" t="s">
        <v>470</v>
      </c>
      <c r="C279" s="15" t="s">
        <v>471</v>
      </c>
      <c r="D279" s="16" t="s">
        <v>665</v>
      </c>
      <c r="E279" s="169">
        <v>59720</v>
      </c>
      <c r="F279" s="170">
        <v>59197</v>
      </c>
      <c r="G279" s="171">
        <v>99.12</v>
      </c>
      <c r="H279" s="187"/>
      <c r="I279" s="215">
        <v>60799</v>
      </c>
      <c r="J279" s="215">
        <v>59987</v>
      </c>
      <c r="K279" s="216">
        <v>98.664451717955899</v>
      </c>
      <c r="M279" s="169">
        <v>36659</v>
      </c>
      <c r="N279" s="170">
        <v>36399</v>
      </c>
      <c r="O279" s="171">
        <v>99.29</v>
      </c>
      <c r="Q279" s="215">
        <v>36213</v>
      </c>
      <c r="R279" s="215">
        <v>36119</v>
      </c>
      <c r="S279" s="216">
        <v>99.740424709358521</v>
      </c>
      <c r="T279" s="161" t="s">
        <v>683</v>
      </c>
      <c r="U279" s="165" t="s">
        <v>699</v>
      </c>
      <c r="V279" s="36"/>
    </row>
    <row r="280" spans="1:22" x14ac:dyDescent="0.2">
      <c r="A280" s="11">
        <v>268</v>
      </c>
      <c r="B280" s="87" t="s">
        <v>472</v>
      </c>
      <c r="C280" s="15" t="s">
        <v>473</v>
      </c>
      <c r="D280" s="16" t="s">
        <v>656</v>
      </c>
      <c r="E280" s="169">
        <v>99662</v>
      </c>
      <c r="F280" s="170">
        <v>98205</v>
      </c>
      <c r="G280" s="171">
        <v>98.54</v>
      </c>
      <c r="H280" s="187"/>
      <c r="I280" s="215">
        <v>102695</v>
      </c>
      <c r="J280" s="215">
        <v>101248</v>
      </c>
      <c r="K280" s="216">
        <v>98.590973270363705</v>
      </c>
      <c r="M280" s="169">
        <v>51909</v>
      </c>
      <c r="N280" s="170">
        <v>50383</v>
      </c>
      <c r="O280" s="171">
        <v>97.06</v>
      </c>
      <c r="Q280" s="215">
        <v>52144</v>
      </c>
      <c r="R280" s="215">
        <v>51281</v>
      </c>
      <c r="S280" s="216">
        <v>98.344967781528084</v>
      </c>
      <c r="T280" s="161" t="s">
        <v>687</v>
      </c>
      <c r="U280" s="165" t="s">
        <v>692</v>
      </c>
      <c r="V280" s="36"/>
    </row>
    <row r="281" spans="1:22" x14ac:dyDescent="0.2">
      <c r="A281" s="11">
        <v>269</v>
      </c>
      <c r="B281" s="87" t="s">
        <v>474</v>
      </c>
      <c r="C281" s="15" t="s">
        <v>475</v>
      </c>
      <c r="D281" s="16" t="s">
        <v>665</v>
      </c>
      <c r="E281" s="169">
        <v>63223</v>
      </c>
      <c r="F281" s="170">
        <v>61489</v>
      </c>
      <c r="G281" s="171">
        <v>97.26</v>
      </c>
      <c r="H281" s="187"/>
      <c r="I281" s="215">
        <v>66019</v>
      </c>
      <c r="J281" s="215">
        <v>64370</v>
      </c>
      <c r="K281" s="216">
        <v>97.502234205304532</v>
      </c>
      <c r="M281" s="169">
        <v>44972</v>
      </c>
      <c r="N281" s="170">
        <v>43762</v>
      </c>
      <c r="O281" s="171">
        <v>97.31</v>
      </c>
      <c r="Q281" s="215">
        <v>46012</v>
      </c>
      <c r="R281" s="215">
        <v>45463</v>
      </c>
      <c r="S281" s="216">
        <v>98.806833000086939</v>
      </c>
      <c r="T281" s="161" t="s">
        <v>683</v>
      </c>
      <c r="U281" s="165" t="s">
        <v>699</v>
      </c>
      <c r="V281" s="36"/>
    </row>
    <row r="282" spans="1:22" x14ac:dyDescent="0.2">
      <c r="A282" s="11">
        <v>270</v>
      </c>
      <c r="B282" s="87" t="s">
        <v>644</v>
      </c>
      <c r="C282" s="15" t="s">
        <v>476</v>
      </c>
      <c r="D282" s="16" t="s">
        <v>664</v>
      </c>
      <c r="E282" s="169">
        <v>95793</v>
      </c>
      <c r="F282" s="170">
        <v>93612</v>
      </c>
      <c r="G282" s="171">
        <v>97.72</v>
      </c>
      <c r="H282" s="187"/>
      <c r="I282" s="215">
        <v>97563</v>
      </c>
      <c r="J282" s="215">
        <v>95431</v>
      </c>
      <c r="K282" s="216">
        <v>97.814745344034122</v>
      </c>
      <c r="M282" s="169">
        <v>109723</v>
      </c>
      <c r="N282" s="170">
        <v>108076</v>
      </c>
      <c r="O282" s="171">
        <v>98.5</v>
      </c>
      <c r="Q282" s="215">
        <v>112689</v>
      </c>
      <c r="R282" s="215">
        <v>111335</v>
      </c>
      <c r="S282" s="216">
        <v>98.79846302655983</v>
      </c>
      <c r="T282" s="161" t="s">
        <v>689</v>
      </c>
      <c r="U282" s="165" t="s">
        <v>700</v>
      </c>
      <c r="V282" s="36"/>
    </row>
    <row r="283" spans="1:22" x14ac:dyDescent="0.2">
      <c r="A283" s="11">
        <v>271</v>
      </c>
      <c r="B283" s="87" t="s">
        <v>477</v>
      </c>
      <c r="C283" s="15" t="s">
        <v>478</v>
      </c>
      <c r="D283" s="16" t="s">
        <v>666</v>
      </c>
      <c r="E283" s="169">
        <v>84712</v>
      </c>
      <c r="F283" s="170">
        <v>79666</v>
      </c>
      <c r="G283" s="171">
        <v>94.04</v>
      </c>
      <c r="H283" s="187"/>
      <c r="I283" s="215">
        <v>87422</v>
      </c>
      <c r="J283" s="215">
        <v>82323</v>
      </c>
      <c r="K283" s="216">
        <v>94.167372057376866</v>
      </c>
      <c r="M283" s="169">
        <v>59653</v>
      </c>
      <c r="N283" s="170">
        <v>57375</v>
      </c>
      <c r="O283" s="171">
        <v>96.18</v>
      </c>
      <c r="Q283" s="215">
        <v>60647</v>
      </c>
      <c r="R283" s="215">
        <v>58284</v>
      </c>
      <c r="S283" s="216">
        <v>96.103681962834102</v>
      </c>
      <c r="T283" s="161" t="s">
        <v>684</v>
      </c>
      <c r="U283" s="165" t="s">
        <v>696</v>
      </c>
      <c r="V283" s="36"/>
    </row>
    <row r="284" spans="1:22" x14ac:dyDescent="0.2">
      <c r="A284" s="11">
        <v>272</v>
      </c>
      <c r="B284" s="87" t="s">
        <v>479</v>
      </c>
      <c r="C284" s="15" t="s">
        <v>480</v>
      </c>
      <c r="D284" s="16" t="s">
        <v>665</v>
      </c>
      <c r="E284" s="169">
        <v>30096</v>
      </c>
      <c r="F284" s="170">
        <v>29391</v>
      </c>
      <c r="G284" s="171">
        <v>97.66</v>
      </c>
      <c r="H284" s="187"/>
      <c r="I284" s="215">
        <v>30937</v>
      </c>
      <c r="J284" s="215">
        <v>30287</v>
      </c>
      <c r="K284" s="216">
        <v>97.89895594272231</v>
      </c>
      <c r="M284" s="169">
        <v>33815</v>
      </c>
      <c r="N284" s="170">
        <v>33358</v>
      </c>
      <c r="O284" s="171">
        <v>98.65</v>
      </c>
      <c r="Q284" s="215">
        <v>34928</v>
      </c>
      <c r="R284" s="215">
        <v>34538</v>
      </c>
      <c r="S284" s="216">
        <v>98.883417315620704</v>
      </c>
      <c r="T284" s="161" t="s">
        <v>690</v>
      </c>
      <c r="U284" s="165" t="s">
        <v>698</v>
      </c>
      <c r="V284" s="36"/>
    </row>
    <row r="285" spans="1:22" x14ac:dyDescent="0.2">
      <c r="A285" s="11">
        <v>273</v>
      </c>
      <c r="B285" s="87" t="s">
        <v>481</v>
      </c>
      <c r="C285" s="15" t="s">
        <v>482</v>
      </c>
      <c r="D285" s="16" t="s">
        <v>665</v>
      </c>
      <c r="E285" s="169">
        <v>59554</v>
      </c>
      <c r="F285" s="170">
        <v>58662</v>
      </c>
      <c r="G285" s="171">
        <v>98.5</v>
      </c>
      <c r="H285" s="187"/>
      <c r="I285" s="215">
        <v>61528</v>
      </c>
      <c r="J285" s="215">
        <v>60663</v>
      </c>
      <c r="K285" s="216">
        <v>98.594136003120525</v>
      </c>
      <c r="M285" s="169">
        <v>20305</v>
      </c>
      <c r="N285" s="170">
        <v>20006</v>
      </c>
      <c r="O285" s="171">
        <v>98.53</v>
      </c>
      <c r="Q285" s="215">
        <v>20278</v>
      </c>
      <c r="R285" s="215">
        <v>20007</v>
      </c>
      <c r="S285" s="216">
        <v>98.663576289574905</v>
      </c>
      <c r="T285" s="161" t="s">
        <v>683</v>
      </c>
      <c r="U285" s="165" t="s">
        <v>699</v>
      </c>
      <c r="V285" s="36"/>
    </row>
    <row r="286" spans="1:22" x14ac:dyDescent="0.2">
      <c r="A286" s="11">
        <v>274</v>
      </c>
      <c r="B286" s="87" t="s">
        <v>483</v>
      </c>
      <c r="C286" s="15" t="s">
        <v>484</v>
      </c>
      <c r="D286" s="16" t="s">
        <v>665</v>
      </c>
      <c r="E286" s="169">
        <v>55405</v>
      </c>
      <c r="F286" s="170">
        <v>54268</v>
      </c>
      <c r="G286" s="171">
        <v>97.95</v>
      </c>
      <c r="H286" s="187"/>
      <c r="I286" s="215">
        <v>56986</v>
      </c>
      <c r="J286" s="215">
        <v>55747</v>
      </c>
      <c r="K286" s="216">
        <v>97.825781770961285</v>
      </c>
      <c r="M286" s="169">
        <v>41141</v>
      </c>
      <c r="N286" s="170">
        <v>40620</v>
      </c>
      <c r="O286" s="171">
        <v>98.73</v>
      </c>
      <c r="Q286" s="215">
        <v>41735</v>
      </c>
      <c r="R286" s="215">
        <v>41071</v>
      </c>
      <c r="S286" s="216">
        <v>98.409009224871212</v>
      </c>
      <c r="T286" s="161" t="s">
        <v>689</v>
      </c>
      <c r="U286" s="165" t="s">
        <v>700</v>
      </c>
      <c r="V286" s="36"/>
    </row>
    <row r="287" spans="1:22" x14ac:dyDescent="0.2">
      <c r="A287" s="11">
        <v>275</v>
      </c>
      <c r="B287" s="87" t="s">
        <v>485</v>
      </c>
      <c r="C287" s="15" t="s">
        <v>486</v>
      </c>
      <c r="D287" s="16" t="s">
        <v>665</v>
      </c>
      <c r="E287" s="169">
        <v>72698</v>
      </c>
      <c r="F287" s="170">
        <v>71511</v>
      </c>
      <c r="G287" s="171">
        <v>98.37</v>
      </c>
      <c r="H287" s="187"/>
      <c r="I287" s="215">
        <v>75440</v>
      </c>
      <c r="J287" s="215">
        <v>74256</v>
      </c>
      <c r="K287" s="216">
        <v>98.430540827147411</v>
      </c>
      <c r="M287" s="169">
        <v>31560</v>
      </c>
      <c r="N287" s="170">
        <v>31296</v>
      </c>
      <c r="O287" s="171">
        <v>99.16</v>
      </c>
      <c r="Q287" s="215">
        <v>32516</v>
      </c>
      <c r="R287" s="215">
        <v>32065</v>
      </c>
      <c r="S287" s="216">
        <v>98.61299052774018</v>
      </c>
      <c r="T287" s="161" t="s">
        <v>689</v>
      </c>
      <c r="U287" s="165" t="s">
        <v>700</v>
      </c>
      <c r="V287" s="36"/>
    </row>
    <row r="288" spans="1:22" x14ac:dyDescent="0.2">
      <c r="A288" s="11">
        <v>276</v>
      </c>
      <c r="B288" s="87" t="s">
        <v>645</v>
      </c>
      <c r="C288" s="15" t="s">
        <v>487</v>
      </c>
      <c r="D288" s="16" t="s">
        <v>664</v>
      </c>
      <c r="E288" s="169">
        <v>68627</v>
      </c>
      <c r="F288" s="170">
        <v>66341</v>
      </c>
      <c r="G288" s="171">
        <v>96.67</v>
      </c>
      <c r="H288" s="187"/>
      <c r="I288" s="215">
        <v>70739</v>
      </c>
      <c r="J288" s="215">
        <v>68677</v>
      </c>
      <c r="K288" s="216">
        <v>97.085059161141658</v>
      </c>
      <c r="M288" s="169">
        <v>71997</v>
      </c>
      <c r="N288" s="170">
        <v>70198</v>
      </c>
      <c r="O288" s="171">
        <v>97.5</v>
      </c>
      <c r="Q288" s="215">
        <v>74826</v>
      </c>
      <c r="R288" s="215">
        <v>73538</v>
      </c>
      <c r="S288" s="216">
        <v>98.278673188463898</v>
      </c>
      <c r="T288" s="161" t="s">
        <v>690</v>
      </c>
      <c r="U288" s="165" t="s">
        <v>698</v>
      </c>
      <c r="V288" s="36"/>
    </row>
    <row r="289" spans="1:22" x14ac:dyDescent="0.2">
      <c r="A289" s="11">
        <v>277</v>
      </c>
      <c r="B289" s="87" t="s">
        <v>488</v>
      </c>
      <c r="C289" s="15" t="s">
        <v>489</v>
      </c>
      <c r="D289" s="16" t="s">
        <v>665</v>
      </c>
      <c r="E289" s="169">
        <v>67584</v>
      </c>
      <c r="F289" s="170">
        <v>65361</v>
      </c>
      <c r="G289" s="171">
        <v>96.71</v>
      </c>
      <c r="H289" s="187"/>
      <c r="I289" s="215">
        <v>68870</v>
      </c>
      <c r="J289" s="215">
        <v>66767</v>
      </c>
      <c r="K289" s="216">
        <v>96.946420792798023</v>
      </c>
      <c r="M289" s="169">
        <v>26010</v>
      </c>
      <c r="N289" s="170">
        <v>25720</v>
      </c>
      <c r="O289" s="171">
        <v>98.89</v>
      </c>
      <c r="Q289" s="215">
        <v>26632</v>
      </c>
      <c r="R289" s="215">
        <v>26159</v>
      </c>
      <c r="S289" s="216">
        <v>98.223941123460506</v>
      </c>
      <c r="T289" s="161" t="s">
        <v>686</v>
      </c>
      <c r="U289" s="165" t="s">
        <v>694</v>
      </c>
      <c r="V289" s="36"/>
    </row>
    <row r="290" spans="1:22" x14ac:dyDescent="0.2">
      <c r="A290" s="11">
        <v>278</v>
      </c>
      <c r="B290" s="87" t="s">
        <v>490</v>
      </c>
      <c r="C290" s="15" t="s">
        <v>491</v>
      </c>
      <c r="D290" s="16" t="s">
        <v>665</v>
      </c>
      <c r="E290" s="169">
        <v>63890</v>
      </c>
      <c r="F290" s="170">
        <v>62829</v>
      </c>
      <c r="G290" s="171">
        <v>98.34</v>
      </c>
      <c r="H290" s="187"/>
      <c r="I290" s="215">
        <v>65579</v>
      </c>
      <c r="J290" s="215">
        <v>64519</v>
      </c>
      <c r="K290" s="216">
        <v>98.383628905594776</v>
      </c>
      <c r="M290" s="169">
        <v>48963</v>
      </c>
      <c r="N290" s="170">
        <v>47995</v>
      </c>
      <c r="O290" s="171">
        <v>98.02</v>
      </c>
      <c r="Q290" s="215">
        <v>50085</v>
      </c>
      <c r="R290" s="215">
        <v>49332</v>
      </c>
      <c r="S290" s="216">
        <v>98.496555855046424</v>
      </c>
      <c r="T290" s="161" t="s">
        <v>683</v>
      </c>
      <c r="U290" s="165" t="s">
        <v>699</v>
      </c>
      <c r="V290" s="36"/>
    </row>
    <row r="291" spans="1:22" x14ac:dyDescent="0.2">
      <c r="A291" s="11">
        <v>279</v>
      </c>
      <c r="B291" s="87" t="s">
        <v>492</v>
      </c>
      <c r="C291" s="15" t="s">
        <v>493</v>
      </c>
      <c r="D291" s="16" t="s">
        <v>665</v>
      </c>
      <c r="E291" s="169">
        <v>44619</v>
      </c>
      <c r="F291" s="170">
        <v>43743</v>
      </c>
      <c r="G291" s="171">
        <v>98.04</v>
      </c>
      <c r="H291" s="187"/>
      <c r="I291" s="215">
        <v>45672</v>
      </c>
      <c r="J291" s="215">
        <v>44823</v>
      </c>
      <c r="K291" s="216">
        <v>98.14109301103521</v>
      </c>
      <c r="M291" s="169">
        <v>35150</v>
      </c>
      <c r="N291" s="170">
        <v>34665</v>
      </c>
      <c r="O291" s="171">
        <v>98.62</v>
      </c>
      <c r="Q291" s="215">
        <v>34993</v>
      </c>
      <c r="R291" s="215">
        <v>34726</v>
      </c>
      <c r="S291" s="216">
        <v>99.236990255193888</v>
      </c>
      <c r="T291" s="161" t="s">
        <v>689</v>
      </c>
      <c r="U291" s="165" t="s">
        <v>700</v>
      </c>
      <c r="V291" s="36"/>
    </row>
    <row r="292" spans="1:22" x14ac:dyDescent="0.2">
      <c r="A292" s="11">
        <v>280</v>
      </c>
      <c r="B292" s="87" t="s">
        <v>494</v>
      </c>
      <c r="C292" s="15" t="s">
        <v>495</v>
      </c>
      <c r="D292" s="16" t="s">
        <v>665</v>
      </c>
      <c r="E292" s="169">
        <v>61209</v>
      </c>
      <c r="F292" s="170">
        <v>58853</v>
      </c>
      <c r="G292" s="171">
        <v>96.15</v>
      </c>
      <c r="H292" s="187"/>
      <c r="I292" s="215">
        <v>63668</v>
      </c>
      <c r="J292" s="215">
        <v>61430</v>
      </c>
      <c r="K292" s="216">
        <v>96.484890368788086</v>
      </c>
      <c r="M292" s="169">
        <v>32238</v>
      </c>
      <c r="N292" s="170">
        <v>31765</v>
      </c>
      <c r="O292" s="171">
        <v>98.53</v>
      </c>
      <c r="Q292" s="215">
        <v>33841</v>
      </c>
      <c r="R292" s="215">
        <v>33682</v>
      </c>
      <c r="S292" s="216">
        <v>99.53015572825862</v>
      </c>
      <c r="T292" s="161" t="s">
        <v>683</v>
      </c>
      <c r="U292" s="165" t="s">
        <v>699</v>
      </c>
      <c r="V292" s="36"/>
    </row>
    <row r="293" spans="1:22" x14ac:dyDescent="0.2">
      <c r="A293" s="11">
        <v>281</v>
      </c>
      <c r="B293" s="87" t="s">
        <v>496</v>
      </c>
      <c r="C293" s="15" t="s">
        <v>497</v>
      </c>
      <c r="D293" s="16" t="s">
        <v>665</v>
      </c>
      <c r="E293" s="169">
        <v>54290</v>
      </c>
      <c r="F293" s="170">
        <v>53127</v>
      </c>
      <c r="G293" s="171">
        <v>97.86</v>
      </c>
      <c r="H293" s="187"/>
      <c r="I293" s="215">
        <v>56126</v>
      </c>
      <c r="J293" s="215">
        <v>55009</v>
      </c>
      <c r="K293" s="216">
        <v>98.009835014075477</v>
      </c>
      <c r="M293" s="169">
        <v>28208</v>
      </c>
      <c r="N293" s="170">
        <v>27647</v>
      </c>
      <c r="O293" s="171">
        <v>98.01</v>
      </c>
      <c r="Q293" s="215">
        <v>28793</v>
      </c>
      <c r="R293" s="215">
        <v>28594</v>
      </c>
      <c r="S293" s="216">
        <v>99.308859792310628</v>
      </c>
      <c r="T293" s="161" t="s">
        <v>686</v>
      </c>
      <c r="U293" s="165" t="s">
        <v>694</v>
      </c>
      <c r="V293" s="36"/>
    </row>
    <row r="294" spans="1:22" x14ac:dyDescent="0.2">
      <c r="A294" s="11">
        <v>282</v>
      </c>
      <c r="B294" s="87" t="s">
        <v>646</v>
      </c>
      <c r="C294" s="15" t="s">
        <v>498</v>
      </c>
      <c r="D294" s="16" t="s">
        <v>664</v>
      </c>
      <c r="E294" s="169">
        <v>63467</v>
      </c>
      <c r="F294" s="170">
        <v>62655</v>
      </c>
      <c r="G294" s="171">
        <v>98.72</v>
      </c>
      <c r="H294" s="187"/>
      <c r="I294" s="215">
        <v>65161</v>
      </c>
      <c r="J294" s="215">
        <v>64261</v>
      </c>
      <c r="K294" s="216">
        <v>98.618805727352253</v>
      </c>
      <c r="M294" s="169">
        <v>108218</v>
      </c>
      <c r="N294" s="170">
        <v>107818</v>
      </c>
      <c r="O294" s="171">
        <v>99.63</v>
      </c>
      <c r="Q294" s="215">
        <v>111363</v>
      </c>
      <c r="R294" s="215">
        <v>111056</v>
      </c>
      <c r="S294" s="216">
        <v>99.724324955326267</v>
      </c>
      <c r="T294" s="161" t="s">
        <v>686</v>
      </c>
      <c r="U294" s="165" t="s">
        <v>694</v>
      </c>
      <c r="V294" s="36"/>
    </row>
    <row r="295" spans="1:22" x14ac:dyDescent="0.2">
      <c r="A295" s="11">
        <v>283</v>
      </c>
      <c r="B295" s="87" t="s">
        <v>647</v>
      </c>
      <c r="C295" s="15" t="s">
        <v>499</v>
      </c>
      <c r="D295" s="16" t="s">
        <v>665</v>
      </c>
      <c r="E295" s="169">
        <v>70424</v>
      </c>
      <c r="F295" s="170">
        <v>69234</v>
      </c>
      <c r="G295" s="171">
        <v>98.31</v>
      </c>
      <c r="H295" s="187"/>
      <c r="I295" s="215">
        <v>73334</v>
      </c>
      <c r="J295" s="215">
        <v>72508</v>
      </c>
      <c r="K295" s="216">
        <v>98.873646603212691</v>
      </c>
      <c r="M295" s="169">
        <v>54881</v>
      </c>
      <c r="N295" s="170">
        <v>54736</v>
      </c>
      <c r="O295" s="171">
        <v>99.74</v>
      </c>
      <c r="Q295" s="215">
        <v>55262</v>
      </c>
      <c r="R295" s="215">
        <v>54948</v>
      </c>
      <c r="S295" s="216">
        <v>99.43179761861677</v>
      </c>
      <c r="T295" s="161" t="s">
        <v>683</v>
      </c>
      <c r="U295" s="165" t="s">
        <v>699</v>
      </c>
      <c r="V295" s="36"/>
    </row>
    <row r="296" spans="1:22" x14ac:dyDescent="0.2">
      <c r="A296" s="11">
        <v>284</v>
      </c>
      <c r="B296" s="87" t="s">
        <v>648</v>
      </c>
      <c r="C296" s="15" t="s">
        <v>500</v>
      </c>
      <c r="D296" s="16" t="s">
        <v>664</v>
      </c>
      <c r="E296" s="169">
        <v>65837</v>
      </c>
      <c r="F296" s="170">
        <v>62871</v>
      </c>
      <c r="G296" s="171">
        <v>95.49</v>
      </c>
      <c r="H296" s="187"/>
      <c r="I296" s="215">
        <v>67254</v>
      </c>
      <c r="J296" s="215">
        <v>64344</v>
      </c>
      <c r="K296" s="216">
        <v>95.673119814434827</v>
      </c>
      <c r="M296" s="169">
        <v>37440</v>
      </c>
      <c r="N296" s="170">
        <v>35772</v>
      </c>
      <c r="O296" s="171">
        <v>95.54</v>
      </c>
      <c r="Q296" s="215">
        <v>37666</v>
      </c>
      <c r="R296" s="215">
        <v>36040</v>
      </c>
      <c r="S296" s="216">
        <v>95.683109435565228</v>
      </c>
      <c r="T296" s="161" t="s">
        <v>689</v>
      </c>
      <c r="U296" s="165" t="s">
        <v>700</v>
      </c>
      <c r="V296" s="36"/>
    </row>
    <row r="297" spans="1:22" x14ac:dyDescent="0.2">
      <c r="A297" s="11">
        <v>285</v>
      </c>
      <c r="B297" s="87" t="s">
        <v>501</v>
      </c>
      <c r="C297" s="15" t="s">
        <v>502</v>
      </c>
      <c r="D297" s="16" t="s">
        <v>665</v>
      </c>
      <c r="E297" s="169">
        <v>35102</v>
      </c>
      <c r="F297" s="170">
        <v>34489</v>
      </c>
      <c r="G297" s="171">
        <v>98.25</v>
      </c>
      <c r="H297" s="187"/>
      <c r="I297" s="215">
        <v>36621</v>
      </c>
      <c r="J297" s="215">
        <v>36028</v>
      </c>
      <c r="K297" s="216">
        <v>98.380710521285593</v>
      </c>
      <c r="M297" s="169">
        <v>10745</v>
      </c>
      <c r="N297" s="170">
        <v>10571</v>
      </c>
      <c r="O297" s="171">
        <v>98.38</v>
      </c>
      <c r="Q297" s="215">
        <v>11132</v>
      </c>
      <c r="R297" s="215">
        <v>10956</v>
      </c>
      <c r="S297" s="216">
        <v>98.418972332015812</v>
      </c>
      <c r="T297" s="161" t="s">
        <v>689</v>
      </c>
      <c r="U297" s="165" t="s">
        <v>700</v>
      </c>
      <c r="V297" s="36"/>
    </row>
    <row r="298" spans="1:22" x14ac:dyDescent="0.2">
      <c r="A298" s="11">
        <v>286</v>
      </c>
      <c r="B298" s="87" t="s">
        <v>503</v>
      </c>
      <c r="C298" s="15" t="s">
        <v>504</v>
      </c>
      <c r="D298" s="16" t="s">
        <v>655</v>
      </c>
      <c r="E298" s="169">
        <v>92940</v>
      </c>
      <c r="F298" s="170">
        <v>89849</v>
      </c>
      <c r="G298" s="171">
        <v>96.67</v>
      </c>
      <c r="H298" s="187"/>
      <c r="I298" s="215">
        <v>97307</v>
      </c>
      <c r="J298" s="215">
        <v>93711</v>
      </c>
      <c r="K298" s="216">
        <v>96.304479636614019</v>
      </c>
      <c r="M298" s="169">
        <v>360740</v>
      </c>
      <c r="N298" s="170">
        <v>360349</v>
      </c>
      <c r="O298" s="171">
        <v>99.89</v>
      </c>
      <c r="Q298" s="215">
        <v>377729</v>
      </c>
      <c r="R298" s="215">
        <v>376213</v>
      </c>
      <c r="S298" s="216">
        <v>99.598654061509706</v>
      </c>
      <c r="T298" s="161" t="s">
        <v>687</v>
      </c>
      <c r="U298" s="165" t="s">
        <v>692</v>
      </c>
      <c r="V298" s="36"/>
    </row>
    <row r="299" spans="1:22" x14ac:dyDescent="0.2">
      <c r="A299" s="11">
        <v>287</v>
      </c>
      <c r="B299" s="87" t="s">
        <v>505</v>
      </c>
      <c r="C299" s="15" t="s">
        <v>506</v>
      </c>
      <c r="D299" s="16" t="s">
        <v>666</v>
      </c>
      <c r="E299" s="169">
        <v>96519</v>
      </c>
      <c r="F299" s="170">
        <v>94433</v>
      </c>
      <c r="G299" s="171">
        <v>97.84</v>
      </c>
      <c r="H299" s="187"/>
      <c r="I299" s="215">
        <v>97904</v>
      </c>
      <c r="J299" s="215">
        <v>95957</v>
      </c>
      <c r="K299" s="216">
        <v>98.011317208694223</v>
      </c>
      <c r="M299" s="169">
        <v>164493</v>
      </c>
      <c r="N299" s="170">
        <v>160226</v>
      </c>
      <c r="O299" s="171">
        <v>97.41</v>
      </c>
      <c r="Q299" s="215">
        <v>168500</v>
      </c>
      <c r="R299" s="215">
        <v>164128</v>
      </c>
      <c r="S299" s="216">
        <v>97.405341246290803</v>
      </c>
      <c r="T299" s="161" t="s">
        <v>684</v>
      </c>
      <c r="U299" s="165" t="s">
        <v>696</v>
      </c>
      <c r="V299" s="36"/>
    </row>
    <row r="300" spans="1:22" x14ac:dyDescent="0.2">
      <c r="A300" s="11">
        <v>288</v>
      </c>
      <c r="B300" s="87" t="s">
        <v>507</v>
      </c>
      <c r="C300" s="15" t="s">
        <v>508</v>
      </c>
      <c r="D300" s="16" t="s">
        <v>665</v>
      </c>
      <c r="E300" s="169">
        <v>63562</v>
      </c>
      <c r="F300" s="170">
        <v>62587</v>
      </c>
      <c r="G300" s="171">
        <v>98.47</v>
      </c>
      <c r="H300" s="187"/>
      <c r="I300" s="215">
        <v>65985</v>
      </c>
      <c r="J300" s="215">
        <v>64933</v>
      </c>
      <c r="K300" s="216">
        <v>98.405698264757149</v>
      </c>
      <c r="M300" s="169">
        <v>52027</v>
      </c>
      <c r="N300" s="170">
        <v>51181</v>
      </c>
      <c r="O300" s="171">
        <v>98.37</v>
      </c>
      <c r="Q300" s="215">
        <v>53306</v>
      </c>
      <c r="R300" s="215">
        <v>52502</v>
      </c>
      <c r="S300" s="216">
        <v>98.491727010092674</v>
      </c>
      <c r="T300" s="161" t="s">
        <v>683</v>
      </c>
      <c r="U300" s="165" t="s">
        <v>699</v>
      </c>
      <c r="V300" s="36"/>
    </row>
    <row r="301" spans="1:22" x14ac:dyDescent="0.2">
      <c r="A301" s="11">
        <v>289</v>
      </c>
      <c r="B301" s="87" t="s">
        <v>509</v>
      </c>
      <c r="C301" s="15" t="s">
        <v>510</v>
      </c>
      <c r="D301" s="16" t="s">
        <v>665</v>
      </c>
      <c r="E301" s="169">
        <v>50723</v>
      </c>
      <c r="F301" s="170">
        <v>50141</v>
      </c>
      <c r="G301" s="171">
        <v>98.85</v>
      </c>
      <c r="H301" s="187"/>
      <c r="I301" s="215">
        <v>51743</v>
      </c>
      <c r="J301" s="215">
        <v>51307</v>
      </c>
      <c r="K301" s="216">
        <v>99.157373944301639</v>
      </c>
      <c r="M301" s="169">
        <v>42762</v>
      </c>
      <c r="N301" s="170">
        <v>42513</v>
      </c>
      <c r="O301" s="171">
        <v>99.42</v>
      </c>
      <c r="Q301" s="215">
        <v>44246</v>
      </c>
      <c r="R301" s="215">
        <v>43067</v>
      </c>
      <c r="S301" s="216">
        <v>97.335352348234878</v>
      </c>
      <c r="T301" s="161" t="s">
        <v>686</v>
      </c>
      <c r="U301" s="165" t="s">
        <v>694</v>
      </c>
      <c r="V301" s="36"/>
    </row>
    <row r="302" spans="1:22" x14ac:dyDescent="0.2">
      <c r="A302" s="11">
        <v>290</v>
      </c>
      <c r="B302" s="87" t="s">
        <v>511</v>
      </c>
      <c r="C302" s="15" t="s">
        <v>512</v>
      </c>
      <c r="D302" s="16" t="s">
        <v>665</v>
      </c>
      <c r="E302" s="169">
        <v>74783</v>
      </c>
      <c r="F302" s="170">
        <v>73799</v>
      </c>
      <c r="G302" s="171">
        <v>98.68</v>
      </c>
      <c r="H302" s="187"/>
      <c r="I302" s="215">
        <v>77698</v>
      </c>
      <c r="J302" s="215">
        <v>76697</v>
      </c>
      <c r="K302" s="216">
        <v>98.711678550284432</v>
      </c>
      <c r="M302" s="169">
        <v>55561</v>
      </c>
      <c r="N302" s="170">
        <v>55172</v>
      </c>
      <c r="O302" s="171">
        <v>99.3</v>
      </c>
      <c r="Q302" s="215">
        <v>58009</v>
      </c>
      <c r="R302" s="215">
        <v>57608</v>
      </c>
      <c r="S302" s="216">
        <v>99.30872795600682</v>
      </c>
      <c r="T302" s="161" t="s">
        <v>683</v>
      </c>
      <c r="U302" s="165" t="s">
        <v>699</v>
      </c>
      <c r="V302" s="36"/>
    </row>
    <row r="303" spans="1:22" x14ac:dyDescent="0.2">
      <c r="A303" s="11">
        <v>291</v>
      </c>
      <c r="B303" s="87" t="s">
        <v>513</v>
      </c>
      <c r="C303" s="15" t="s">
        <v>514</v>
      </c>
      <c r="D303" s="16" t="s">
        <v>666</v>
      </c>
      <c r="E303" s="169">
        <v>127894</v>
      </c>
      <c r="F303" s="170">
        <v>120760</v>
      </c>
      <c r="G303" s="171">
        <v>94.42</v>
      </c>
      <c r="H303" s="187"/>
      <c r="I303" s="215">
        <v>132887</v>
      </c>
      <c r="J303" s="215">
        <v>126221</v>
      </c>
      <c r="K303" s="216">
        <v>94.983707962404154</v>
      </c>
      <c r="M303" s="169">
        <v>123452</v>
      </c>
      <c r="N303" s="170">
        <v>121913</v>
      </c>
      <c r="O303" s="171">
        <v>98.75</v>
      </c>
      <c r="Q303" s="215">
        <v>125641</v>
      </c>
      <c r="R303" s="215">
        <v>124229</v>
      </c>
      <c r="S303" s="216">
        <v>98.876163035951635</v>
      </c>
      <c r="T303" s="161" t="s">
        <v>688</v>
      </c>
      <c r="U303" s="165" t="s">
        <v>693</v>
      </c>
      <c r="V303" s="36"/>
    </row>
    <row r="304" spans="1:22" x14ac:dyDescent="0.2">
      <c r="A304" s="11">
        <v>292</v>
      </c>
      <c r="B304" s="87" t="s">
        <v>515</v>
      </c>
      <c r="C304" s="15" t="s">
        <v>516</v>
      </c>
      <c r="D304" s="16" t="s">
        <v>666</v>
      </c>
      <c r="E304" s="169">
        <v>99121</v>
      </c>
      <c r="F304" s="170">
        <v>94712</v>
      </c>
      <c r="G304" s="171">
        <v>95.55</v>
      </c>
      <c r="H304" s="187"/>
      <c r="I304" s="215">
        <v>108298</v>
      </c>
      <c r="J304" s="215">
        <v>102255</v>
      </c>
      <c r="K304" s="216">
        <v>94.420026223937654</v>
      </c>
      <c r="M304" s="169">
        <v>70209</v>
      </c>
      <c r="N304" s="170">
        <v>68168</v>
      </c>
      <c r="O304" s="171">
        <v>97.09</v>
      </c>
      <c r="Q304" s="215">
        <v>71121</v>
      </c>
      <c r="R304" s="215">
        <v>69498</v>
      </c>
      <c r="S304" s="216">
        <v>97.71797359429705</v>
      </c>
      <c r="T304" s="161" t="s">
        <v>690</v>
      </c>
      <c r="U304" s="165" t="s">
        <v>698</v>
      </c>
      <c r="V304" s="36"/>
    </row>
    <row r="305" spans="1:22" x14ac:dyDescent="0.2">
      <c r="A305" s="11">
        <v>293</v>
      </c>
      <c r="B305" s="87" t="s">
        <v>517</v>
      </c>
      <c r="C305" s="15" t="s">
        <v>518</v>
      </c>
      <c r="D305" s="16" t="s">
        <v>656</v>
      </c>
      <c r="E305" s="169">
        <v>100499</v>
      </c>
      <c r="F305" s="170">
        <v>96297</v>
      </c>
      <c r="G305" s="171">
        <v>95.82</v>
      </c>
      <c r="H305" s="187"/>
      <c r="I305" s="215">
        <v>104154</v>
      </c>
      <c r="J305" s="215">
        <v>99995</v>
      </c>
      <c r="K305" s="216">
        <v>96.006874435931408</v>
      </c>
      <c r="M305" s="169">
        <v>56374</v>
      </c>
      <c r="N305" s="170">
        <v>54599</v>
      </c>
      <c r="O305" s="171">
        <v>96.85</v>
      </c>
      <c r="Q305" s="215">
        <v>57252</v>
      </c>
      <c r="R305" s="215">
        <v>55543</v>
      </c>
      <c r="S305" s="216">
        <v>97.014951442744362</v>
      </c>
      <c r="T305" s="161" t="s">
        <v>687</v>
      </c>
      <c r="U305" s="165" t="s">
        <v>692</v>
      </c>
      <c r="V305" s="36"/>
    </row>
    <row r="306" spans="1:22" x14ac:dyDescent="0.2">
      <c r="A306" s="11">
        <v>294</v>
      </c>
      <c r="B306" s="87" t="s">
        <v>519</v>
      </c>
      <c r="C306" s="15" t="s">
        <v>520</v>
      </c>
      <c r="D306" s="16" t="s">
        <v>655</v>
      </c>
      <c r="E306" s="169">
        <v>84925</v>
      </c>
      <c r="F306" s="170">
        <v>83566</v>
      </c>
      <c r="G306" s="171">
        <v>98.4</v>
      </c>
      <c r="H306" s="187"/>
      <c r="I306" s="215">
        <v>86790</v>
      </c>
      <c r="J306" s="215">
        <v>85518</v>
      </c>
      <c r="K306" s="216">
        <v>98.534393363290704</v>
      </c>
      <c r="M306" s="169">
        <v>106986</v>
      </c>
      <c r="N306" s="170">
        <v>106461</v>
      </c>
      <c r="O306" s="171">
        <v>99.51</v>
      </c>
      <c r="Q306" s="215">
        <v>105209</v>
      </c>
      <c r="R306" s="215">
        <v>105041</v>
      </c>
      <c r="S306" s="216">
        <v>99.840317843530499</v>
      </c>
      <c r="T306" s="162" t="s">
        <v>687</v>
      </c>
      <c r="U306" s="165" t="s">
        <v>692</v>
      </c>
      <c r="V306" s="36"/>
    </row>
    <row r="307" spans="1:22" x14ac:dyDescent="0.2">
      <c r="A307" s="11">
        <v>295</v>
      </c>
      <c r="B307" s="87" t="s">
        <v>649</v>
      </c>
      <c r="C307" s="15" t="s">
        <v>521</v>
      </c>
      <c r="D307" s="16" t="s">
        <v>664</v>
      </c>
      <c r="E307" s="169">
        <v>92017</v>
      </c>
      <c r="F307" s="170">
        <v>89331</v>
      </c>
      <c r="G307" s="171">
        <v>97.08</v>
      </c>
      <c r="H307" s="187"/>
      <c r="I307" s="215">
        <v>95446</v>
      </c>
      <c r="J307" s="215">
        <v>92875</v>
      </c>
      <c r="K307" s="216">
        <v>97.30633028099659</v>
      </c>
      <c r="M307" s="169">
        <v>109272</v>
      </c>
      <c r="N307" s="170">
        <v>105583</v>
      </c>
      <c r="O307" s="171">
        <v>96.62</v>
      </c>
      <c r="Q307" s="215">
        <v>112665</v>
      </c>
      <c r="R307" s="215">
        <v>109021</v>
      </c>
      <c r="S307" s="216">
        <v>96.765632627701592</v>
      </c>
      <c r="T307" s="161" t="s">
        <v>684</v>
      </c>
      <c r="U307" s="165" t="s">
        <v>696</v>
      </c>
      <c r="V307" s="36"/>
    </row>
    <row r="308" spans="1:22" x14ac:dyDescent="0.2">
      <c r="A308" s="11">
        <v>296</v>
      </c>
      <c r="B308" s="87" t="s">
        <v>522</v>
      </c>
      <c r="C308" s="15" t="s">
        <v>523</v>
      </c>
      <c r="D308" s="16" t="s">
        <v>665</v>
      </c>
      <c r="E308" s="169">
        <v>77347</v>
      </c>
      <c r="F308" s="170">
        <v>76165</v>
      </c>
      <c r="G308" s="171">
        <v>98.47</v>
      </c>
      <c r="H308" s="187"/>
      <c r="I308" s="215">
        <v>80058</v>
      </c>
      <c r="J308" s="215">
        <v>78831</v>
      </c>
      <c r="K308" s="216">
        <v>98.46736116315671</v>
      </c>
      <c r="M308" s="169">
        <v>68085</v>
      </c>
      <c r="N308" s="170">
        <v>67461</v>
      </c>
      <c r="O308" s="171">
        <v>99.08</v>
      </c>
      <c r="Q308" s="215">
        <v>69464</v>
      </c>
      <c r="R308" s="215">
        <v>68464</v>
      </c>
      <c r="S308" s="216">
        <v>98.560405389842217</v>
      </c>
      <c r="T308" s="161" t="s">
        <v>690</v>
      </c>
      <c r="U308" s="165" t="s">
        <v>698</v>
      </c>
      <c r="V308" s="36"/>
    </row>
    <row r="309" spans="1:22" x14ac:dyDescent="0.2">
      <c r="A309" s="11">
        <v>297</v>
      </c>
      <c r="B309" s="87" t="s">
        <v>524</v>
      </c>
      <c r="C309" s="15" t="s">
        <v>525</v>
      </c>
      <c r="D309" s="16" t="s">
        <v>665</v>
      </c>
      <c r="E309" s="169">
        <v>47898</v>
      </c>
      <c r="F309" s="170">
        <v>46054</v>
      </c>
      <c r="G309" s="171">
        <v>96.15</v>
      </c>
      <c r="H309" s="187"/>
      <c r="I309" s="215">
        <v>49284</v>
      </c>
      <c r="J309" s="215">
        <v>47597</v>
      </c>
      <c r="K309" s="216">
        <v>96.576982387793194</v>
      </c>
      <c r="M309" s="169">
        <v>66988</v>
      </c>
      <c r="N309" s="170">
        <v>65072</v>
      </c>
      <c r="O309" s="171">
        <v>97.14</v>
      </c>
      <c r="Q309" s="215">
        <v>67565</v>
      </c>
      <c r="R309" s="215">
        <v>66350</v>
      </c>
      <c r="S309" s="216">
        <v>98.201731665803308</v>
      </c>
      <c r="T309" s="161" t="s">
        <v>686</v>
      </c>
      <c r="U309" s="165" t="s">
        <v>694</v>
      </c>
      <c r="V309" s="36"/>
    </row>
    <row r="310" spans="1:22" x14ac:dyDescent="0.2">
      <c r="A310" s="11">
        <v>298</v>
      </c>
      <c r="B310" s="87" t="s">
        <v>526</v>
      </c>
      <c r="C310" s="15" t="s">
        <v>527</v>
      </c>
      <c r="D310" s="16" t="s">
        <v>665</v>
      </c>
      <c r="E310" s="169">
        <v>51772</v>
      </c>
      <c r="F310" s="170">
        <v>49915</v>
      </c>
      <c r="G310" s="171">
        <v>96.41</v>
      </c>
      <c r="H310" s="187"/>
      <c r="I310" s="215">
        <v>52526</v>
      </c>
      <c r="J310" s="215">
        <v>50791</v>
      </c>
      <c r="K310" s="216">
        <v>96.696873929101784</v>
      </c>
      <c r="M310" s="169">
        <v>27266</v>
      </c>
      <c r="N310" s="170">
        <v>26599</v>
      </c>
      <c r="O310" s="171">
        <v>97.55</v>
      </c>
      <c r="Q310" s="215">
        <v>27552</v>
      </c>
      <c r="R310" s="215">
        <v>27192</v>
      </c>
      <c r="S310" s="216">
        <v>98.693379790940767</v>
      </c>
      <c r="T310" s="161" t="s">
        <v>686</v>
      </c>
      <c r="U310" s="165" t="s">
        <v>694</v>
      </c>
      <c r="V310" s="36"/>
    </row>
    <row r="311" spans="1:22" x14ac:dyDescent="0.2">
      <c r="A311" s="11">
        <v>299</v>
      </c>
      <c r="B311" s="87" t="s">
        <v>528</v>
      </c>
      <c r="C311" s="15" t="s">
        <v>529</v>
      </c>
      <c r="D311" s="16" t="s">
        <v>665</v>
      </c>
      <c r="E311" s="169">
        <v>86232</v>
      </c>
      <c r="F311" s="170">
        <v>85479</v>
      </c>
      <c r="G311" s="171">
        <v>99.13</v>
      </c>
      <c r="H311" s="187"/>
      <c r="I311" s="215">
        <v>88604</v>
      </c>
      <c r="J311" s="215">
        <v>87713</v>
      </c>
      <c r="K311" s="216">
        <v>98.994402058597814</v>
      </c>
      <c r="M311" s="169">
        <v>36405</v>
      </c>
      <c r="N311" s="170">
        <v>36095</v>
      </c>
      <c r="O311" s="171">
        <v>99.15</v>
      </c>
      <c r="Q311" s="215">
        <v>36720</v>
      </c>
      <c r="R311" s="215">
        <v>36046</v>
      </c>
      <c r="S311" s="216">
        <v>98.164488017429193</v>
      </c>
      <c r="T311" s="161" t="s">
        <v>683</v>
      </c>
      <c r="U311" s="165" t="s">
        <v>699</v>
      </c>
      <c r="V311" s="36"/>
    </row>
    <row r="312" spans="1:22" x14ac:dyDescent="0.2">
      <c r="A312" s="11">
        <v>300</v>
      </c>
      <c r="B312" s="87" t="s">
        <v>530</v>
      </c>
      <c r="C312" s="15" t="s">
        <v>531</v>
      </c>
      <c r="D312" s="16" t="s">
        <v>665</v>
      </c>
      <c r="E312" s="169">
        <v>102290</v>
      </c>
      <c r="F312" s="170">
        <v>100530</v>
      </c>
      <c r="G312" s="171">
        <v>98.28</v>
      </c>
      <c r="H312" s="187"/>
      <c r="I312" s="215">
        <v>105753</v>
      </c>
      <c r="J312" s="215">
        <v>103990</v>
      </c>
      <c r="K312" s="216">
        <v>98.332907813489925</v>
      </c>
      <c r="M312" s="169">
        <v>29594</v>
      </c>
      <c r="N312" s="170">
        <v>28806</v>
      </c>
      <c r="O312" s="171">
        <v>97.34</v>
      </c>
      <c r="Q312" s="215">
        <v>30523</v>
      </c>
      <c r="R312" s="215">
        <v>29857</v>
      </c>
      <c r="S312" s="216">
        <v>97.818038855944707</v>
      </c>
      <c r="T312" s="161" t="s">
        <v>683</v>
      </c>
      <c r="U312" s="165" t="s">
        <v>699</v>
      </c>
      <c r="V312" s="36"/>
    </row>
    <row r="313" spans="1:22" x14ac:dyDescent="0.2">
      <c r="A313" s="11">
        <v>301</v>
      </c>
      <c r="B313" s="87" t="s">
        <v>532</v>
      </c>
      <c r="C313" s="15" t="s">
        <v>533</v>
      </c>
      <c r="D313" s="16" t="s">
        <v>665</v>
      </c>
      <c r="E313" s="169">
        <v>31414</v>
      </c>
      <c r="F313" s="170">
        <v>30820</v>
      </c>
      <c r="G313" s="171">
        <v>98.11</v>
      </c>
      <c r="H313" s="187"/>
      <c r="I313" s="215">
        <v>32609</v>
      </c>
      <c r="J313" s="215">
        <v>31957</v>
      </c>
      <c r="K313" s="216">
        <v>98.000551994848053</v>
      </c>
      <c r="M313" s="169">
        <v>29147</v>
      </c>
      <c r="N313" s="170">
        <v>29041</v>
      </c>
      <c r="O313" s="171">
        <v>99.64</v>
      </c>
      <c r="Q313" s="215">
        <v>29879</v>
      </c>
      <c r="R313" s="215">
        <v>29699</v>
      </c>
      <c r="S313" s="216">
        <v>99.397570199805884</v>
      </c>
      <c r="T313" s="161" t="s">
        <v>685</v>
      </c>
      <c r="U313" s="165" t="s">
        <v>697</v>
      </c>
      <c r="V313" s="36"/>
    </row>
    <row r="314" spans="1:22" x14ac:dyDescent="0.2">
      <c r="A314" s="11">
        <v>302</v>
      </c>
      <c r="B314" s="87" t="s">
        <v>534</v>
      </c>
      <c r="C314" s="15" t="s">
        <v>535</v>
      </c>
      <c r="D314" s="16" t="s">
        <v>665</v>
      </c>
      <c r="E314" s="169">
        <v>59324</v>
      </c>
      <c r="F314" s="170">
        <v>58159</v>
      </c>
      <c r="G314" s="171">
        <v>98.04</v>
      </c>
      <c r="H314" s="187"/>
      <c r="I314" s="215">
        <v>61029</v>
      </c>
      <c r="J314" s="215">
        <v>59855</v>
      </c>
      <c r="K314" s="216">
        <v>98.0763243703813</v>
      </c>
      <c r="M314" s="169">
        <v>59592</v>
      </c>
      <c r="N314" s="170">
        <v>59087</v>
      </c>
      <c r="O314" s="171">
        <v>99.15</v>
      </c>
      <c r="Q314" s="215">
        <v>60487</v>
      </c>
      <c r="R314" s="215">
        <v>60060</v>
      </c>
      <c r="S314" s="216">
        <v>99.294063187131115</v>
      </c>
      <c r="T314" s="161" t="s">
        <v>686</v>
      </c>
      <c r="U314" s="165" t="s">
        <v>694</v>
      </c>
      <c r="V314" s="36"/>
    </row>
    <row r="315" spans="1:22" x14ac:dyDescent="0.2">
      <c r="A315" s="11">
        <v>303</v>
      </c>
      <c r="B315" s="87" t="s">
        <v>650</v>
      </c>
      <c r="C315" s="15" t="s">
        <v>536</v>
      </c>
      <c r="D315" s="16" t="s">
        <v>664</v>
      </c>
      <c r="E315" s="169">
        <v>93277</v>
      </c>
      <c r="F315" s="170">
        <v>91847</v>
      </c>
      <c r="G315" s="171">
        <v>98.47</v>
      </c>
      <c r="H315" s="187"/>
      <c r="I315" s="215">
        <v>94803</v>
      </c>
      <c r="J315" s="215">
        <v>93762</v>
      </c>
      <c r="K315" s="216">
        <v>98.901933483117617</v>
      </c>
      <c r="M315" s="169">
        <v>84002</v>
      </c>
      <c r="N315" s="170">
        <v>82747</v>
      </c>
      <c r="O315" s="171">
        <v>98.51</v>
      </c>
      <c r="Q315" s="215">
        <v>85411</v>
      </c>
      <c r="R315" s="215">
        <v>84472</v>
      </c>
      <c r="S315" s="216">
        <v>98.900609991687247</v>
      </c>
      <c r="T315" s="161" t="s">
        <v>683</v>
      </c>
      <c r="U315" s="165" t="s">
        <v>699</v>
      </c>
      <c r="V315" s="36"/>
    </row>
    <row r="316" spans="1:22" x14ac:dyDescent="0.2">
      <c r="A316" s="11">
        <v>304</v>
      </c>
      <c r="B316" s="87" t="s">
        <v>537</v>
      </c>
      <c r="C316" s="15" t="s">
        <v>538</v>
      </c>
      <c r="D316" s="16" t="s">
        <v>665</v>
      </c>
      <c r="E316" s="169">
        <v>32794</v>
      </c>
      <c r="F316" s="170">
        <v>32008</v>
      </c>
      <c r="G316" s="171">
        <v>97.6</v>
      </c>
      <c r="H316" s="187"/>
      <c r="I316" s="215">
        <v>34009</v>
      </c>
      <c r="J316" s="215">
        <v>33113</v>
      </c>
      <c r="K316" s="216">
        <v>97.365403275603512</v>
      </c>
      <c r="M316" s="169">
        <v>10658</v>
      </c>
      <c r="N316" s="170">
        <v>10481</v>
      </c>
      <c r="O316" s="171">
        <v>98.34</v>
      </c>
      <c r="Q316" s="215">
        <v>10847</v>
      </c>
      <c r="R316" s="215">
        <v>10713</v>
      </c>
      <c r="S316" s="216">
        <v>98.764635383055221</v>
      </c>
      <c r="T316" s="161" t="s">
        <v>689</v>
      </c>
      <c r="U316" s="165" t="s">
        <v>700</v>
      </c>
      <c r="V316" s="36"/>
    </row>
    <row r="317" spans="1:22" x14ac:dyDescent="0.2">
      <c r="A317" s="11">
        <v>305</v>
      </c>
      <c r="B317" s="87" t="s">
        <v>539</v>
      </c>
      <c r="C317" s="15" t="s">
        <v>540</v>
      </c>
      <c r="D317" s="16" t="s">
        <v>665</v>
      </c>
      <c r="E317" s="169">
        <v>67817</v>
      </c>
      <c r="F317" s="170">
        <v>66579</v>
      </c>
      <c r="G317" s="171">
        <v>98.17</v>
      </c>
      <c r="H317" s="187"/>
      <c r="I317" s="215">
        <v>69674</v>
      </c>
      <c r="J317" s="215">
        <v>68395</v>
      </c>
      <c r="K317" s="216">
        <v>98.164308063266077</v>
      </c>
      <c r="M317" s="169">
        <v>30094</v>
      </c>
      <c r="N317" s="170">
        <v>29499</v>
      </c>
      <c r="O317" s="171">
        <v>98.02</v>
      </c>
      <c r="Q317" s="215">
        <v>30505</v>
      </c>
      <c r="R317" s="215">
        <v>29829</v>
      </c>
      <c r="S317" s="216">
        <v>97.783969841009664</v>
      </c>
      <c r="T317" s="161" t="s">
        <v>689</v>
      </c>
      <c r="U317" s="165" t="s">
        <v>700</v>
      </c>
      <c r="V317" s="36"/>
    </row>
    <row r="318" spans="1:22" x14ac:dyDescent="0.2">
      <c r="A318" s="11">
        <v>306</v>
      </c>
      <c r="B318" s="87" t="s">
        <v>541</v>
      </c>
      <c r="C318" s="15" t="s">
        <v>542</v>
      </c>
      <c r="D318" s="16" t="s">
        <v>665</v>
      </c>
      <c r="E318" s="169">
        <v>52205</v>
      </c>
      <c r="F318" s="170">
        <v>50101</v>
      </c>
      <c r="G318" s="171">
        <v>95.97</v>
      </c>
      <c r="H318" s="187"/>
      <c r="I318" s="215">
        <v>53686</v>
      </c>
      <c r="J318" s="215">
        <v>52061</v>
      </c>
      <c r="K318" s="216">
        <v>96.973140111015908</v>
      </c>
      <c r="M318" s="169">
        <v>32013</v>
      </c>
      <c r="N318" s="170">
        <v>30759</v>
      </c>
      <c r="O318" s="171">
        <v>96.08</v>
      </c>
      <c r="Q318" s="215">
        <v>32912</v>
      </c>
      <c r="R318" s="215">
        <v>32341</v>
      </c>
      <c r="S318" s="216">
        <v>98.265070491006327</v>
      </c>
      <c r="T318" s="161" t="s">
        <v>684</v>
      </c>
      <c r="U318" s="165" t="s">
        <v>696</v>
      </c>
      <c r="V318" s="36"/>
    </row>
    <row r="319" spans="1:22" x14ac:dyDescent="0.2">
      <c r="A319" s="11">
        <v>307</v>
      </c>
      <c r="B319" s="87" t="s">
        <v>543</v>
      </c>
      <c r="C319" s="15" t="s">
        <v>544</v>
      </c>
      <c r="D319" s="16" t="s">
        <v>665</v>
      </c>
      <c r="E319" s="169">
        <v>43061</v>
      </c>
      <c r="F319" s="170">
        <v>42298</v>
      </c>
      <c r="G319" s="171">
        <v>98.23</v>
      </c>
      <c r="H319" s="187"/>
      <c r="I319" s="215">
        <v>44531</v>
      </c>
      <c r="J319" s="215">
        <v>43796</v>
      </c>
      <c r="K319" s="216">
        <v>98.349464418045855</v>
      </c>
      <c r="M319" s="169">
        <v>16070</v>
      </c>
      <c r="N319" s="170">
        <v>15937</v>
      </c>
      <c r="O319" s="171">
        <v>99.17</v>
      </c>
      <c r="Q319" s="215">
        <v>16283</v>
      </c>
      <c r="R319" s="215">
        <v>16195</v>
      </c>
      <c r="S319" s="216">
        <v>99.459559049315232</v>
      </c>
      <c r="T319" s="161" t="s">
        <v>685</v>
      </c>
      <c r="U319" s="165" t="s">
        <v>697</v>
      </c>
      <c r="V319" s="36"/>
    </row>
    <row r="320" spans="1:22" x14ac:dyDescent="0.2">
      <c r="A320" s="11">
        <v>308</v>
      </c>
      <c r="B320" s="87" t="s">
        <v>545</v>
      </c>
      <c r="C320" s="15" t="s">
        <v>546</v>
      </c>
      <c r="D320" s="16" t="s">
        <v>665</v>
      </c>
      <c r="E320" s="169">
        <v>63067</v>
      </c>
      <c r="F320" s="170">
        <v>62104</v>
      </c>
      <c r="G320" s="171">
        <v>98.47</v>
      </c>
      <c r="H320" s="187"/>
      <c r="I320" s="215">
        <v>64935</v>
      </c>
      <c r="J320" s="215">
        <v>63943</v>
      </c>
      <c r="K320" s="216">
        <v>98.472318472318477</v>
      </c>
      <c r="M320" s="169">
        <v>32956</v>
      </c>
      <c r="N320" s="170">
        <v>32474</v>
      </c>
      <c r="O320" s="171">
        <v>98.54</v>
      </c>
      <c r="Q320" s="215">
        <v>33394</v>
      </c>
      <c r="R320" s="215">
        <v>32908</v>
      </c>
      <c r="S320" s="216">
        <v>98.544648739294487</v>
      </c>
      <c r="T320" s="161" t="s">
        <v>683</v>
      </c>
      <c r="U320" s="165" t="s">
        <v>699</v>
      </c>
      <c r="V320" s="36"/>
    </row>
    <row r="321" spans="1:22" x14ac:dyDescent="0.2">
      <c r="A321" s="11">
        <v>309</v>
      </c>
      <c r="B321" s="87" t="s">
        <v>547</v>
      </c>
      <c r="C321" s="15" t="s">
        <v>548</v>
      </c>
      <c r="D321" s="16" t="s">
        <v>665</v>
      </c>
      <c r="E321" s="169">
        <v>19942</v>
      </c>
      <c r="F321" s="170">
        <v>19393</v>
      </c>
      <c r="G321" s="171">
        <v>97.25</v>
      </c>
      <c r="H321" s="187"/>
      <c r="I321" s="215">
        <v>20321</v>
      </c>
      <c r="J321" s="215">
        <v>19801</v>
      </c>
      <c r="K321" s="216">
        <v>97.441070813444213</v>
      </c>
      <c r="M321" s="169">
        <v>12438</v>
      </c>
      <c r="N321" s="170">
        <v>12251</v>
      </c>
      <c r="O321" s="171">
        <v>98.5</v>
      </c>
      <c r="Q321" s="215">
        <v>11240</v>
      </c>
      <c r="R321" s="215">
        <v>11127</v>
      </c>
      <c r="S321" s="216">
        <v>98.994661921708186</v>
      </c>
      <c r="T321" s="161" t="s">
        <v>689</v>
      </c>
      <c r="U321" s="165" t="s">
        <v>700</v>
      </c>
      <c r="V321" s="36"/>
    </row>
    <row r="322" spans="1:22" x14ac:dyDescent="0.2">
      <c r="A322" s="11">
        <v>310</v>
      </c>
      <c r="B322" s="87" t="s">
        <v>549</v>
      </c>
      <c r="C322" s="15" t="s">
        <v>550</v>
      </c>
      <c r="D322" s="16" t="s">
        <v>655</v>
      </c>
      <c r="E322" s="169">
        <v>85423</v>
      </c>
      <c r="F322" s="170">
        <v>82404</v>
      </c>
      <c r="G322" s="171">
        <v>96.47</v>
      </c>
      <c r="H322" s="187"/>
      <c r="I322" s="215">
        <v>86915</v>
      </c>
      <c r="J322" s="215">
        <v>83848</v>
      </c>
      <c r="K322" s="216">
        <v>96.471265029051366</v>
      </c>
      <c r="M322" s="169">
        <v>1789671</v>
      </c>
      <c r="N322" s="170">
        <v>1761551</v>
      </c>
      <c r="O322" s="171">
        <v>98.43</v>
      </c>
      <c r="Q322" s="215">
        <v>1821639</v>
      </c>
      <c r="R322" s="215">
        <v>1794741</v>
      </c>
      <c r="S322" s="216">
        <v>98.523417647514137</v>
      </c>
      <c r="T322" s="161" t="s">
        <v>687</v>
      </c>
      <c r="U322" s="165" t="s">
        <v>692</v>
      </c>
      <c r="V322" s="36"/>
    </row>
    <row r="323" spans="1:22" x14ac:dyDescent="0.2">
      <c r="A323" s="11">
        <v>311</v>
      </c>
      <c r="B323" s="87" t="s">
        <v>651</v>
      </c>
      <c r="C323" s="15" t="s">
        <v>551</v>
      </c>
      <c r="D323" s="16" t="s">
        <v>665</v>
      </c>
      <c r="E323" s="169">
        <v>36004</v>
      </c>
      <c r="F323" s="170">
        <v>34720</v>
      </c>
      <c r="G323" s="171">
        <v>96.43</v>
      </c>
      <c r="H323" s="187"/>
      <c r="I323" s="215">
        <v>37103</v>
      </c>
      <c r="J323" s="215">
        <v>35731</v>
      </c>
      <c r="K323" s="216">
        <v>96.302185807077592</v>
      </c>
      <c r="M323" s="169">
        <v>17249</v>
      </c>
      <c r="N323" s="170">
        <v>16698</v>
      </c>
      <c r="O323" s="171">
        <v>96.81</v>
      </c>
      <c r="Q323" s="215">
        <v>17454</v>
      </c>
      <c r="R323" s="215">
        <v>17043</v>
      </c>
      <c r="S323" s="216">
        <v>97.645238913716042</v>
      </c>
      <c r="T323" s="161" t="s">
        <v>689</v>
      </c>
      <c r="U323" s="165" t="s">
        <v>700</v>
      </c>
      <c r="V323" s="36"/>
    </row>
    <row r="324" spans="1:22" x14ac:dyDescent="0.2">
      <c r="A324" s="11">
        <v>312</v>
      </c>
      <c r="B324" s="87" t="s">
        <v>552</v>
      </c>
      <c r="C324" s="15" t="s">
        <v>553</v>
      </c>
      <c r="D324" s="16" t="s">
        <v>666</v>
      </c>
      <c r="E324" s="169">
        <v>119215</v>
      </c>
      <c r="F324" s="170">
        <v>113258</v>
      </c>
      <c r="G324" s="171">
        <v>95</v>
      </c>
      <c r="H324" s="187"/>
      <c r="I324" s="215">
        <v>121317</v>
      </c>
      <c r="J324" s="215">
        <v>115443</v>
      </c>
      <c r="K324" s="216">
        <v>95.158139419866956</v>
      </c>
      <c r="M324" s="169">
        <v>80730</v>
      </c>
      <c r="N324" s="170">
        <v>78351</v>
      </c>
      <c r="O324" s="171">
        <v>97.05</v>
      </c>
      <c r="Q324" s="215">
        <v>82116</v>
      </c>
      <c r="R324" s="215">
        <v>79753</v>
      </c>
      <c r="S324" s="216">
        <v>97.122363485800577</v>
      </c>
      <c r="T324" s="161" t="s">
        <v>684</v>
      </c>
      <c r="U324" s="165" t="s">
        <v>696</v>
      </c>
      <c r="V324" s="36"/>
    </row>
    <row r="325" spans="1:22" x14ac:dyDescent="0.2">
      <c r="A325" s="11">
        <v>313</v>
      </c>
      <c r="B325" s="87" t="s">
        <v>583</v>
      </c>
      <c r="C325" s="15" t="s">
        <v>592</v>
      </c>
      <c r="D325" s="16" t="s">
        <v>664</v>
      </c>
      <c r="E325" s="169">
        <v>262876</v>
      </c>
      <c r="F325" s="170">
        <v>257105</v>
      </c>
      <c r="G325" s="171">
        <v>97.8</v>
      </c>
      <c r="H325" s="187"/>
      <c r="I325" s="215">
        <v>268608</v>
      </c>
      <c r="J325" s="215">
        <v>262950</v>
      </c>
      <c r="K325" s="216">
        <v>97.893584703359537</v>
      </c>
      <c r="M325" s="169">
        <v>143783</v>
      </c>
      <c r="N325" s="170">
        <v>141125</v>
      </c>
      <c r="O325" s="171">
        <v>98.15</v>
      </c>
      <c r="Q325" s="215">
        <v>149159</v>
      </c>
      <c r="R325" s="215">
        <v>146308</v>
      </c>
      <c r="S325" s="216">
        <v>98.088616845111588</v>
      </c>
      <c r="T325" s="161" t="s">
        <v>689</v>
      </c>
      <c r="U325" s="165" t="s">
        <v>700</v>
      </c>
      <c r="V325" s="36"/>
    </row>
    <row r="326" spans="1:22" x14ac:dyDescent="0.2">
      <c r="A326" s="11">
        <v>314</v>
      </c>
      <c r="B326" s="87" t="s">
        <v>554</v>
      </c>
      <c r="C326" s="15" t="s">
        <v>555</v>
      </c>
      <c r="D326" s="16" t="s">
        <v>665</v>
      </c>
      <c r="E326" s="169">
        <v>67392</v>
      </c>
      <c r="F326" s="170">
        <v>66463</v>
      </c>
      <c r="G326" s="171">
        <v>98.62</v>
      </c>
      <c r="H326" s="187"/>
      <c r="I326" s="215">
        <v>68227</v>
      </c>
      <c r="J326" s="215">
        <v>67317.399999999994</v>
      </c>
      <c r="K326" s="216">
        <v>98.666803464903921</v>
      </c>
      <c r="M326" s="169">
        <v>56249</v>
      </c>
      <c r="N326" s="170">
        <v>55441</v>
      </c>
      <c r="O326" s="171">
        <v>98.56</v>
      </c>
      <c r="Q326" s="215">
        <v>57709</v>
      </c>
      <c r="R326" s="215">
        <v>56861.2</v>
      </c>
      <c r="S326" s="216">
        <v>98.530905058136511</v>
      </c>
      <c r="T326" s="161" t="s">
        <v>683</v>
      </c>
      <c r="U326" s="165" t="s">
        <v>699</v>
      </c>
      <c r="V326" s="36"/>
    </row>
    <row r="327" spans="1:22" x14ac:dyDescent="0.2">
      <c r="A327" s="11">
        <v>315</v>
      </c>
      <c r="B327" s="87" t="s">
        <v>652</v>
      </c>
      <c r="C327" s="15" t="s">
        <v>556</v>
      </c>
      <c r="D327" s="16" t="s">
        <v>664</v>
      </c>
      <c r="E327" s="169">
        <v>76140</v>
      </c>
      <c r="F327" s="170">
        <v>74635</v>
      </c>
      <c r="G327" s="171">
        <v>98.02</v>
      </c>
      <c r="H327" s="187"/>
      <c r="I327" s="215">
        <v>76229</v>
      </c>
      <c r="J327" s="215">
        <v>75288</v>
      </c>
      <c r="K327" s="216">
        <v>98.76556166288421</v>
      </c>
      <c r="M327" s="169">
        <v>79007</v>
      </c>
      <c r="N327" s="170">
        <v>76640</v>
      </c>
      <c r="O327" s="171">
        <v>97</v>
      </c>
      <c r="Q327" s="215">
        <v>79950</v>
      </c>
      <c r="R327" s="215">
        <v>78340</v>
      </c>
      <c r="S327" s="216">
        <v>97.986241400875556</v>
      </c>
      <c r="T327" s="161" t="s">
        <v>683</v>
      </c>
      <c r="U327" s="165" t="s">
        <v>699</v>
      </c>
      <c r="V327" s="36"/>
    </row>
    <row r="328" spans="1:22" x14ac:dyDescent="0.2">
      <c r="A328" s="11">
        <v>316</v>
      </c>
      <c r="B328" s="87" t="s">
        <v>557</v>
      </c>
      <c r="C328" s="15" t="s">
        <v>558</v>
      </c>
      <c r="D328" s="16" t="s">
        <v>666</v>
      </c>
      <c r="E328" s="169">
        <v>137576</v>
      </c>
      <c r="F328" s="170">
        <v>131353</v>
      </c>
      <c r="G328" s="171">
        <v>95.48</v>
      </c>
      <c r="H328" s="187"/>
      <c r="I328" s="215">
        <v>140047</v>
      </c>
      <c r="J328" s="215">
        <v>133404</v>
      </c>
      <c r="K328" s="216">
        <v>95.256592429684318</v>
      </c>
      <c r="M328" s="169">
        <v>69884</v>
      </c>
      <c r="N328" s="170">
        <v>68623</v>
      </c>
      <c r="O328" s="171">
        <v>98.2</v>
      </c>
      <c r="Q328" s="215">
        <v>71303</v>
      </c>
      <c r="R328" s="215">
        <v>69334</v>
      </c>
      <c r="S328" s="216">
        <v>97.238545362747715</v>
      </c>
      <c r="T328" s="161" t="s">
        <v>684</v>
      </c>
      <c r="U328" s="165" t="s">
        <v>696</v>
      </c>
      <c r="V328" s="36"/>
    </row>
    <row r="329" spans="1:22" x14ac:dyDescent="0.2">
      <c r="A329" s="11">
        <v>317</v>
      </c>
      <c r="B329" s="87" t="s">
        <v>559</v>
      </c>
      <c r="C329" s="15" t="s">
        <v>560</v>
      </c>
      <c r="D329" s="16" t="s">
        <v>665</v>
      </c>
      <c r="E329" s="169">
        <v>64525</v>
      </c>
      <c r="F329" s="170">
        <v>63399</v>
      </c>
      <c r="G329" s="171">
        <v>98.25</v>
      </c>
      <c r="H329" s="187"/>
      <c r="I329" s="215">
        <v>66421</v>
      </c>
      <c r="J329" s="215">
        <v>65405</v>
      </c>
      <c r="K329" s="216">
        <v>98.470363288718929</v>
      </c>
      <c r="M329" s="169">
        <v>45825</v>
      </c>
      <c r="N329" s="170">
        <v>44666</v>
      </c>
      <c r="O329" s="171">
        <v>97.47</v>
      </c>
      <c r="Q329" s="215">
        <v>48540</v>
      </c>
      <c r="R329" s="215">
        <v>47469</v>
      </c>
      <c r="S329" s="216">
        <v>97.793572311495666</v>
      </c>
      <c r="T329" s="161" t="s">
        <v>683</v>
      </c>
      <c r="U329" s="165" t="s">
        <v>699</v>
      </c>
      <c r="V329" s="36"/>
    </row>
    <row r="330" spans="1:22" x14ac:dyDescent="0.2">
      <c r="A330" s="11">
        <v>318</v>
      </c>
      <c r="B330" s="87" t="s">
        <v>653</v>
      </c>
      <c r="C330" s="15" t="s">
        <v>561</v>
      </c>
      <c r="D330" s="16" t="s">
        <v>664</v>
      </c>
      <c r="E330" s="169">
        <v>98790</v>
      </c>
      <c r="F330" s="170">
        <v>98307</v>
      </c>
      <c r="G330" s="171">
        <v>99.51</v>
      </c>
      <c r="H330" s="187"/>
      <c r="I330" s="215">
        <v>100273</v>
      </c>
      <c r="J330" s="215">
        <v>99786</v>
      </c>
      <c r="K330" s="216">
        <v>99.514325890319427</v>
      </c>
      <c r="M330" s="169">
        <v>56781</v>
      </c>
      <c r="N330" s="170">
        <v>56648</v>
      </c>
      <c r="O330" s="171">
        <v>99.77</v>
      </c>
      <c r="Q330" s="215">
        <v>57853</v>
      </c>
      <c r="R330" s="215">
        <v>57327</v>
      </c>
      <c r="S330" s="216">
        <v>99.090799094256127</v>
      </c>
      <c r="T330" s="161" t="s">
        <v>683</v>
      </c>
      <c r="U330" s="165" t="s">
        <v>699</v>
      </c>
      <c r="V330" s="36"/>
    </row>
    <row r="331" spans="1:22" x14ac:dyDescent="0.2">
      <c r="A331" s="11">
        <v>319</v>
      </c>
      <c r="B331" s="87" t="s">
        <v>562</v>
      </c>
      <c r="C331" s="15" t="s">
        <v>563</v>
      </c>
      <c r="D331" s="16" t="s">
        <v>666</v>
      </c>
      <c r="E331" s="169">
        <v>88812</v>
      </c>
      <c r="F331" s="170">
        <v>84337</v>
      </c>
      <c r="G331" s="171">
        <v>94.96</v>
      </c>
      <c r="H331" s="187"/>
      <c r="I331" s="215">
        <v>94426</v>
      </c>
      <c r="J331" s="215">
        <v>89104</v>
      </c>
      <c r="K331" s="216">
        <v>94.363840467667799</v>
      </c>
      <c r="M331" s="169">
        <v>77186</v>
      </c>
      <c r="N331" s="170">
        <v>74467</v>
      </c>
      <c r="O331" s="171">
        <v>96.48</v>
      </c>
      <c r="Q331" s="215">
        <v>78579</v>
      </c>
      <c r="R331" s="215">
        <v>76837</v>
      </c>
      <c r="S331" s="216">
        <v>97.783122717265428</v>
      </c>
      <c r="T331" s="161" t="s">
        <v>690</v>
      </c>
      <c r="U331" s="165" t="s">
        <v>698</v>
      </c>
      <c r="V331" s="36"/>
    </row>
    <row r="332" spans="1:22" x14ac:dyDescent="0.2">
      <c r="A332" s="11">
        <v>320</v>
      </c>
      <c r="B332" s="87" t="s">
        <v>564</v>
      </c>
      <c r="C332" s="15" t="s">
        <v>565</v>
      </c>
      <c r="D332" s="16" t="s">
        <v>665</v>
      </c>
      <c r="E332" s="169">
        <v>44627</v>
      </c>
      <c r="F332" s="170">
        <v>43544</v>
      </c>
      <c r="G332" s="171">
        <v>97.57</v>
      </c>
      <c r="H332" s="187"/>
      <c r="I332" s="215">
        <v>46301</v>
      </c>
      <c r="J332" s="215">
        <v>45219</v>
      </c>
      <c r="K332" s="216">
        <v>97.663117427269384</v>
      </c>
      <c r="M332" s="169">
        <v>40914</v>
      </c>
      <c r="N332" s="170">
        <v>40149</v>
      </c>
      <c r="O332" s="171">
        <v>98.13</v>
      </c>
      <c r="Q332" s="215">
        <v>41089</v>
      </c>
      <c r="R332" s="215">
        <v>40573</v>
      </c>
      <c r="S332" s="216">
        <v>98.744189442429857</v>
      </c>
      <c r="T332" s="161" t="s">
        <v>690</v>
      </c>
      <c r="U332" s="165" t="s">
        <v>698</v>
      </c>
      <c r="V332" s="36"/>
    </row>
    <row r="333" spans="1:22" x14ac:dyDescent="0.2">
      <c r="A333" s="11">
        <v>321</v>
      </c>
      <c r="B333" s="87" t="s">
        <v>566</v>
      </c>
      <c r="C333" s="15" t="s">
        <v>567</v>
      </c>
      <c r="D333" s="16" t="s">
        <v>665</v>
      </c>
      <c r="E333" s="169">
        <v>54391</v>
      </c>
      <c r="F333" s="170">
        <v>53315</v>
      </c>
      <c r="G333" s="171">
        <v>98.02</v>
      </c>
      <c r="H333" s="187"/>
      <c r="I333" s="215">
        <v>56535</v>
      </c>
      <c r="J333" s="215">
        <v>55004</v>
      </c>
      <c r="K333" s="216">
        <v>97.291943044131955</v>
      </c>
      <c r="M333" s="169">
        <v>31696</v>
      </c>
      <c r="N333" s="170">
        <v>31140</v>
      </c>
      <c r="O333" s="171">
        <v>98.25</v>
      </c>
      <c r="Q333" s="215">
        <v>31922</v>
      </c>
      <c r="R333" s="215">
        <v>31333</v>
      </c>
      <c r="S333" s="216">
        <v>98.154877513940235</v>
      </c>
      <c r="T333" s="161" t="s">
        <v>683</v>
      </c>
      <c r="U333" s="165" t="s">
        <v>699</v>
      </c>
      <c r="V333" s="36"/>
    </row>
    <row r="334" spans="1:22" x14ac:dyDescent="0.2">
      <c r="A334" s="11">
        <v>322</v>
      </c>
      <c r="B334" s="87" t="s">
        <v>568</v>
      </c>
      <c r="C334" s="15" t="s">
        <v>569</v>
      </c>
      <c r="D334" s="16" t="s">
        <v>665</v>
      </c>
      <c r="E334" s="169">
        <v>67148</v>
      </c>
      <c r="F334" s="170">
        <v>66234</v>
      </c>
      <c r="G334" s="171">
        <v>98.64</v>
      </c>
      <c r="H334" s="187"/>
      <c r="I334" s="215">
        <v>70159</v>
      </c>
      <c r="J334" s="215">
        <v>69122</v>
      </c>
      <c r="K334" s="216">
        <v>98.521928761812447</v>
      </c>
      <c r="M334" s="169">
        <v>39825</v>
      </c>
      <c r="N334" s="170">
        <v>39157</v>
      </c>
      <c r="O334" s="171">
        <v>98.32</v>
      </c>
      <c r="Q334" s="215">
        <v>40309</v>
      </c>
      <c r="R334" s="215">
        <v>39570</v>
      </c>
      <c r="S334" s="216">
        <v>98.166662531940759</v>
      </c>
      <c r="T334" s="161" t="s">
        <v>690</v>
      </c>
      <c r="U334" s="165" t="s">
        <v>698</v>
      </c>
      <c r="V334" s="36"/>
    </row>
    <row r="335" spans="1:22" x14ac:dyDescent="0.2">
      <c r="A335" s="11">
        <v>323</v>
      </c>
      <c r="B335" s="87" t="s">
        <v>570</v>
      </c>
      <c r="C335" s="15" t="s">
        <v>571</v>
      </c>
      <c r="D335" s="16" t="s">
        <v>665</v>
      </c>
      <c r="E335" s="169">
        <v>97147</v>
      </c>
      <c r="F335" s="170">
        <v>95236</v>
      </c>
      <c r="G335" s="171">
        <v>98.03</v>
      </c>
      <c r="H335" s="187"/>
      <c r="I335" s="215">
        <v>99999</v>
      </c>
      <c r="J335" s="215">
        <v>98019</v>
      </c>
      <c r="K335" s="216">
        <v>98.019980199801992</v>
      </c>
      <c r="M335" s="169">
        <v>71930</v>
      </c>
      <c r="N335" s="170">
        <v>70460</v>
      </c>
      <c r="O335" s="171">
        <v>97.96</v>
      </c>
      <c r="Q335" s="215">
        <v>73241</v>
      </c>
      <c r="R335" s="215">
        <v>72164</v>
      </c>
      <c r="S335" s="216">
        <v>98.529512158490462</v>
      </c>
      <c r="T335" s="161" t="s">
        <v>683</v>
      </c>
      <c r="U335" s="165" t="s">
        <v>699</v>
      </c>
      <c r="V335" s="36"/>
    </row>
    <row r="336" spans="1:22" x14ac:dyDescent="0.2">
      <c r="A336" s="11">
        <v>324</v>
      </c>
      <c r="B336" s="159" t="s">
        <v>572</v>
      </c>
      <c r="C336" s="15" t="s">
        <v>573</v>
      </c>
      <c r="D336" s="16" t="s">
        <v>665</v>
      </c>
      <c r="E336" s="169">
        <v>53663</v>
      </c>
      <c r="F336" s="170">
        <v>52408</v>
      </c>
      <c r="G336" s="171">
        <v>97.66</v>
      </c>
      <c r="H336" s="187"/>
      <c r="I336" s="215">
        <v>55171</v>
      </c>
      <c r="J336" s="215">
        <v>54005</v>
      </c>
      <c r="K336" s="216">
        <v>97.886570843377868</v>
      </c>
      <c r="M336" s="169">
        <v>27078</v>
      </c>
      <c r="N336" s="170">
        <v>26592</v>
      </c>
      <c r="O336" s="171">
        <v>98.21</v>
      </c>
      <c r="Q336" s="215">
        <v>27355</v>
      </c>
      <c r="R336" s="215">
        <v>26838</v>
      </c>
      <c r="S336" s="216">
        <v>98.11003472856882</v>
      </c>
      <c r="T336" s="161" t="s">
        <v>684</v>
      </c>
      <c r="U336" s="165" t="s">
        <v>696</v>
      </c>
      <c r="V336" s="36"/>
    </row>
    <row r="337" spans="1:22" x14ac:dyDescent="0.2">
      <c r="A337" s="204">
        <v>325</v>
      </c>
      <c r="B337" s="87" t="s">
        <v>574</v>
      </c>
      <c r="C337" s="15" t="s">
        <v>575</v>
      </c>
      <c r="D337" s="16" t="s">
        <v>665</v>
      </c>
      <c r="E337" s="169">
        <v>48487</v>
      </c>
      <c r="F337" s="170">
        <v>46893</v>
      </c>
      <c r="G337" s="171">
        <v>96.71</v>
      </c>
      <c r="H337" s="186"/>
      <c r="I337" s="215">
        <v>50292</v>
      </c>
      <c r="J337" s="215">
        <v>48674</v>
      </c>
      <c r="K337" s="216">
        <v>96.782788515071985</v>
      </c>
      <c r="M337" s="169">
        <v>29269</v>
      </c>
      <c r="N337" s="170">
        <v>28349</v>
      </c>
      <c r="O337" s="171">
        <v>96.86</v>
      </c>
      <c r="Q337" s="215">
        <v>29530</v>
      </c>
      <c r="R337" s="215">
        <v>28684</v>
      </c>
      <c r="S337" s="216">
        <v>97.135116830342028</v>
      </c>
      <c r="T337" s="161" t="s">
        <v>690</v>
      </c>
      <c r="U337" s="165" t="s">
        <v>698</v>
      </c>
      <c r="V337" s="36"/>
    </row>
    <row r="338" spans="1:22" x14ac:dyDescent="0.2">
      <c r="A338" s="204">
        <f>+A337+1</f>
        <v>326</v>
      </c>
      <c r="B338" s="87" t="s">
        <v>654</v>
      </c>
      <c r="C338" s="15" t="s">
        <v>576</v>
      </c>
      <c r="D338" s="16" t="s">
        <v>664</v>
      </c>
      <c r="E338" s="172">
        <v>92534</v>
      </c>
      <c r="F338" s="173">
        <v>90269</v>
      </c>
      <c r="G338" s="174">
        <v>97.55</v>
      </c>
      <c r="H338" s="186"/>
      <c r="I338" s="215">
        <v>94110</v>
      </c>
      <c r="J338" s="215">
        <v>91764</v>
      </c>
      <c r="K338" s="216">
        <v>97.507172457762195</v>
      </c>
      <c r="M338" s="172">
        <v>102219</v>
      </c>
      <c r="N338" s="173">
        <v>100383</v>
      </c>
      <c r="O338" s="174">
        <v>98.2</v>
      </c>
      <c r="Q338" s="215">
        <v>103332</v>
      </c>
      <c r="R338" s="215">
        <v>101719</v>
      </c>
      <c r="S338" s="216">
        <v>98.439012116285369</v>
      </c>
      <c r="T338" s="161" t="s">
        <v>688</v>
      </c>
      <c r="U338" s="165" t="s">
        <v>693</v>
      </c>
      <c r="V338" s="36"/>
    </row>
    <row r="339" spans="1:22" s="3" customFormat="1" x14ac:dyDescent="0.2">
      <c r="A339" s="15">
        <f t="shared" ref="A339:A345" si="0">+A338+1</f>
        <v>327</v>
      </c>
      <c r="B339" s="206" t="str">
        <f>+C339</f>
        <v>Inner London</v>
      </c>
      <c r="C339" s="207" t="s">
        <v>655</v>
      </c>
      <c r="D339" s="208"/>
      <c r="E339" s="175">
        <f>SUMIF($D$13:$D$338,$C339,E$13:E$338)</f>
        <v>1178053</v>
      </c>
      <c r="F339" s="176">
        <f>SUMIF($D$13:$D$338,$C339,F$13:F$338)</f>
        <v>1127561</v>
      </c>
      <c r="G339" s="177">
        <f>(+F339/E339)*100</f>
        <v>95.713944958333798</v>
      </c>
      <c r="H339" s="186"/>
      <c r="I339" s="175">
        <f>SUMIF($D$13:$D$338,$C339,I$13:I$338)</f>
        <v>1213893</v>
      </c>
      <c r="J339" s="176">
        <f>SUMIF($D$13:$D$338,$C339,J$13:J$338)</f>
        <v>1162440</v>
      </c>
      <c r="K339" s="177">
        <f>(+J339/I339)*100</f>
        <v>95.761323279728941</v>
      </c>
      <c r="L339" s="132"/>
      <c r="M339" s="175">
        <f>SUMIF($D$13:$D$338,$C339,M$13:M$338)</f>
        <v>4852899</v>
      </c>
      <c r="N339" s="176">
        <f>SUMIF($D$13:$D$338,$C339,N$13:N$338)</f>
        <v>4790968</v>
      </c>
      <c r="O339" s="177">
        <f>(+N339/M339)*100</f>
        <v>98.723834969571797</v>
      </c>
      <c r="P339" s="132"/>
      <c r="Q339" s="175">
        <f>SUMIF($D$13:$D$338,$C339,Q$13:Q$338)</f>
        <v>4992920</v>
      </c>
      <c r="R339" s="176">
        <f>SUMIF($D$13:$D$338,$C339,R$13:R$338)</f>
        <v>4929963</v>
      </c>
      <c r="S339" s="177">
        <f>(+R339/Q339)*100</f>
        <v>98.739074529533823</v>
      </c>
      <c r="T339" s="163"/>
      <c r="U339" s="37"/>
      <c r="V339" s="37"/>
    </row>
    <row r="340" spans="1:22" s="6" customFormat="1" x14ac:dyDescent="0.2">
      <c r="A340" s="15">
        <f t="shared" si="0"/>
        <v>328</v>
      </c>
      <c r="B340" s="209" t="str">
        <f t="shared" ref="B340:B343" si="1">+C340</f>
        <v>Outer London</v>
      </c>
      <c r="C340" s="210" t="s">
        <v>656</v>
      </c>
      <c r="D340" s="211"/>
      <c r="E340" s="205">
        <f t="shared" ref="E340:F344" si="2">SUMIF($D$13:$D$338,$C340,E$13:E$338)</f>
        <v>2433800</v>
      </c>
      <c r="F340" s="158">
        <f t="shared" si="2"/>
        <v>2356810</v>
      </c>
      <c r="G340" s="179">
        <f t="shared" ref="G340:G345" si="3">(+F340/E340)*100</f>
        <v>96.83663407017832</v>
      </c>
      <c r="H340" s="186"/>
      <c r="I340" s="178">
        <f t="shared" ref="I340:J344" si="4">SUMIF($D$13:$D$338,$C340,I$13:I$338)</f>
        <v>2496849</v>
      </c>
      <c r="J340" s="158">
        <f t="shared" si="4"/>
        <v>2417519</v>
      </c>
      <c r="K340" s="179">
        <f t="shared" ref="K340:K345" si="5">(+J340/I340)*100</f>
        <v>96.822795451386924</v>
      </c>
      <c r="L340" s="132"/>
      <c r="M340" s="178">
        <f t="shared" ref="M340:N344" si="6">SUMIF($D$13:$D$338,$C340,M$13:M$338)</f>
        <v>2087950</v>
      </c>
      <c r="N340" s="158">
        <f t="shared" si="6"/>
        <v>2047503</v>
      </c>
      <c r="O340" s="179">
        <f t="shared" ref="O340:O345" si="7">(+N340/M340)*100</f>
        <v>98.062836753753686</v>
      </c>
      <c r="P340" s="132"/>
      <c r="Q340" s="178">
        <f t="shared" ref="Q340:R344" si="8">SUMIF($D$13:$D$338,$C340,Q$13:Q$338)</f>
        <v>2107096</v>
      </c>
      <c r="R340" s="158">
        <f t="shared" si="8"/>
        <v>2072458</v>
      </c>
      <c r="S340" s="179">
        <f t="shared" ref="S340:S345" si="9">(+R340/Q340)*100</f>
        <v>98.356126156568095</v>
      </c>
      <c r="T340" s="164"/>
      <c r="U340" s="46"/>
      <c r="V340" s="46"/>
    </row>
    <row r="341" spans="1:22" s="7" customFormat="1" x14ac:dyDescent="0.2">
      <c r="A341" s="15">
        <f t="shared" si="0"/>
        <v>329</v>
      </c>
      <c r="B341" s="209" t="s">
        <v>657</v>
      </c>
      <c r="C341" s="210"/>
      <c r="D341" s="211"/>
      <c r="E341" s="178">
        <f t="shared" ref="E341:F341" si="10">+E339+E340</f>
        <v>3611853</v>
      </c>
      <c r="F341" s="158">
        <f t="shared" si="10"/>
        <v>3484371</v>
      </c>
      <c r="G341" s="179">
        <f t="shared" si="3"/>
        <v>96.470454362345322</v>
      </c>
      <c r="H341" s="186"/>
      <c r="I341" s="178">
        <f t="shared" ref="I341:J341" si="11">+I339+I340</f>
        <v>3710742</v>
      </c>
      <c r="J341" s="158">
        <f t="shared" si="11"/>
        <v>3579959</v>
      </c>
      <c r="K341" s="179">
        <f t="shared" si="5"/>
        <v>96.475556640693426</v>
      </c>
      <c r="L341" s="132"/>
      <c r="M341" s="178">
        <f>+M339+M340</f>
        <v>6940849</v>
      </c>
      <c r="N341" s="158">
        <f>+N339+N340</f>
        <v>6838471</v>
      </c>
      <c r="O341" s="179">
        <f t="shared" si="7"/>
        <v>98.524993124040023</v>
      </c>
      <c r="P341" s="132"/>
      <c r="Q341" s="178">
        <f>+Q339+Q340</f>
        <v>7100016</v>
      </c>
      <c r="R341" s="158">
        <f>+R339+R340</f>
        <v>7002421</v>
      </c>
      <c r="S341" s="179">
        <f t="shared" si="9"/>
        <v>98.625425632843644</v>
      </c>
      <c r="T341" s="164"/>
      <c r="U341" s="46"/>
      <c r="V341" s="46"/>
    </row>
    <row r="342" spans="1:22" s="7" customFormat="1" x14ac:dyDescent="0.2">
      <c r="A342" s="15">
        <f t="shared" si="0"/>
        <v>330</v>
      </c>
      <c r="B342" s="209" t="str">
        <f t="shared" si="1"/>
        <v>Metropolitan</v>
      </c>
      <c r="C342" s="210" t="s">
        <v>666</v>
      </c>
      <c r="D342" s="211"/>
      <c r="E342" s="178">
        <f t="shared" si="2"/>
        <v>4244242</v>
      </c>
      <c r="F342" s="158">
        <f t="shared" si="2"/>
        <v>4044532</v>
      </c>
      <c r="G342" s="179">
        <f t="shared" si="3"/>
        <v>95.294566143966335</v>
      </c>
      <c r="H342" s="186"/>
      <c r="I342" s="178">
        <f t="shared" si="4"/>
        <v>4376175.2180000003</v>
      </c>
      <c r="J342" s="158">
        <f t="shared" si="4"/>
        <v>4176016</v>
      </c>
      <c r="K342" s="179">
        <f t="shared" si="5"/>
        <v>95.426160790438431</v>
      </c>
      <c r="L342" s="132"/>
      <c r="M342" s="178">
        <f t="shared" si="6"/>
        <v>4204321</v>
      </c>
      <c r="N342" s="158">
        <f t="shared" si="6"/>
        <v>4086505</v>
      </c>
      <c r="O342" s="179">
        <f t="shared" si="7"/>
        <v>97.197740134494964</v>
      </c>
      <c r="P342" s="132"/>
      <c r="Q342" s="178">
        <f t="shared" si="8"/>
        <v>4287149</v>
      </c>
      <c r="R342" s="158">
        <f t="shared" si="8"/>
        <v>4168893</v>
      </c>
      <c r="S342" s="179">
        <f t="shared" si="9"/>
        <v>97.241616748099958</v>
      </c>
      <c r="T342" s="164"/>
      <c r="U342" s="46"/>
      <c r="V342" s="46"/>
    </row>
    <row r="343" spans="1:22" s="7" customFormat="1" x14ac:dyDescent="0.2">
      <c r="A343" s="15">
        <f t="shared" si="0"/>
        <v>331</v>
      </c>
      <c r="B343" s="209" t="str">
        <f t="shared" si="1"/>
        <v>Unitary Authority</v>
      </c>
      <c r="C343" s="210" t="s">
        <v>664</v>
      </c>
      <c r="D343" s="211"/>
      <c r="E343" s="178">
        <f t="shared" si="2"/>
        <v>5585089</v>
      </c>
      <c r="F343" s="158">
        <f t="shared" si="2"/>
        <v>5406757</v>
      </c>
      <c r="G343" s="179">
        <f t="shared" si="3"/>
        <v>96.806998062161583</v>
      </c>
      <c r="H343" s="186"/>
      <c r="I343" s="178">
        <f t="shared" si="4"/>
        <v>5747406</v>
      </c>
      <c r="J343" s="158">
        <f t="shared" si="4"/>
        <v>5570516</v>
      </c>
      <c r="K343" s="179">
        <f t="shared" si="5"/>
        <v>96.922263713403922</v>
      </c>
      <c r="L343" s="132"/>
      <c r="M343" s="178">
        <f t="shared" si="6"/>
        <v>4782036</v>
      </c>
      <c r="N343" s="158">
        <f t="shared" si="6"/>
        <v>4681471</v>
      </c>
      <c r="O343" s="179">
        <f t="shared" si="7"/>
        <v>97.897025451084019</v>
      </c>
      <c r="P343" s="132"/>
      <c r="Q343" s="178">
        <f t="shared" si="8"/>
        <v>4872357</v>
      </c>
      <c r="R343" s="158">
        <f t="shared" si="8"/>
        <v>4772803</v>
      </c>
      <c r="S343" s="179">
        <f t="shared" si="9"/>
        <v>97.956758915654177</v>
      </c>
      <c r="T343" s="164"/>
      <c r="U343" s="46"/>
      <c r="V343" s="46"/>
    </row>
    <row r="344" spans="1:22" s="7" customFormat="1" x14ac:dyDescent="0.2">
      <c r="A344" s="15">
        <f t="shared" si="0"/>
        <v>332</v>
      </c>
      <c r="B344" s="212" t="s">
        <v>658</v>
      </c>
      <c r="C344" s="210" t="s">
        <v>665</v>
      </c>
      <c r="D344" s="211"/>
      <c r="E344" s="178">
        <f t="shared" si="2"/>
        <v>11352031</v>
      </c>
      <c r="F344" s="158">
        <f t="shared" si="2"/>
        <v>11116705</v>
      </c>
      <c r="G344" s="179">
        <f t="shared" si="3"/>
        <v>97.927014117561868</v>
      </c>
      <c r="H344" s="186"/>
      <c r="I344" s="178">
        <f t="shared" si="4"/>
        <v>11687667</v>
      </c>
      <c r="J344" s="158">
        <f t="shared" si="4"/>
        <v>11455297.4</v>
      </c>
      <c r="K344" s="179">
        <f t="shared" si="5"/>
        <v>98.011839317461735</v>
      </c>
      <c r="L344" s="132"/>
      <c r="M344" s="178">
        <f t="shared" si="6"/>
        <v>7583172</v>
      </c>
      <c r="N344" s="158">
        <f t="shared" si="6"/>
        <v>7459915</v>
      </c>
      <c r="O344" s="179">
        <f t="shared" si="7"/>
        <v>98.374598387060189</v>
      </c>
      <c r="P344" s="132"/>
      <c r="Q344" s="178">
        <f t="shared" si="8"/>
        <v>7797294</v>
      </c>
      <c r="R344" s="158">
        <f t="shared" si="8"/>
        <v>7677010.2000000002</v>
      </c>
      <c r="S344" s="179">
        <f t="shared" si="9"/>
        <v>98.457364824258264</v>
      </c>
      <c r="T344" s="164"/>
      <c r="U344" s="46"/>
      <c r="V344" s="46"/>
    </row>
    <row r="345" spans="1:22" s="7" customFormat="1" x14ac:dyDescent="0.2">
      <c r="A345" s="15">
        <f t="shared" si="0"/>
        <v>333</v>
      </c>
      <c r="B345" s="213" t="s">
        <v>659</v>
      </c>
      <c r="C345" s="214"/>
      <c r="D345" s="221"/>
      <c r="E345" s="180">
        <f>+E341+E342+E343+E344</f>
        <v>24793215</v>
      </c>
      <c r="F345" s="181">
        <f>+F341+F342+F343+F344</f>
        <v>24052365</v>
      </c>
      <c r="G345" s="182">
        <f t="shared" si="3"/>
        <v>97.011884098129258</v>
      </c>
      <c r="H345" s="186"/>
      <c r="I345" s="180">
        <f>+I341+I342+I343+I344</f>
        <v>25521990.218000002</v>
      </c>
      <c r="J345" s="181">
        <f>+J341+J342+J343+J344</f>
        <v>24781788.399999999</v>
      </c>
      <c r="K345" s="182">
        <f t="shared" si="5"/>
        <v>97.09974883746348</v>
      </c>
      <c r="L345" s="132"/>
      <c r="M345" s="180">
        <f>+M341+M342+M343+M344</f>
        <v>23510378</v>
      </c>
      <c r="N345" s="181">
        <f>+N341+N342+N343+N344</f>
        <v>23066362</v>
      </c>
      <c r="O345" s="182">
        <f t="shared" si="7"/>
        <v>98.111404248795992</v>
      </c>
      <c r="P345" s="47"/>
      <c r="Q345" s="180">
        <f>+Q341+Q342+Q343+Q344</f>
        <v>24056816</v>
      </c>
      <c r="R345" s="181">
        <f>+R341+R342+R343+R344</f>
        <v>23621127.199999999</v>
      </c>
      <c r="S345" s="182">
        <f t="shared" si="9"/>
        <v>98.188917436122878</v>
      </c>
      <c r="T345" s="164"/>
      <c r="U345" s="46"/>
      <c r="V345" s="46"/>
    </row>
    <row r="346" spans="1:22" s="7" customFormat="1" x14ac:dyDescent="0.2">
      <c r="A346" s="10"/>
      <c r="B346" s="154"/>
      <c r="C346" s="9"/>
      <c r="D346" s="13"/>
      <c r="E346"/>
      <c r="F346"/>
      <c r="G346" s="13"/>
      <c r="H346" s="132"/>
      <c r="I346" s="12"/>
      <c r="J346"/>
      <c r="K346" s="13"/>
      <c r="L346" s="132"/>
      <c r="M346"/>
      <c r="N346"/>
      <c r="O346" s="13"/>
      <c r="P346" s="132"/>
      <c r="Q346"/>
      <c r="R346"/>
      <c r="S346" s="13"/>
      <c r="T346" s="13"/>
      <c r="U346"/>
      <c r="V346"/>
    </row>
    <row r="347" spans="1:22" s="7" customFormat="1" x14ac:dyDescent="0.2">
      <c r="A347" s="10"/>
      <c r="B347" s="88"/>
      <c r="C347" s="9"/>
      <c r="D347" s="13"/>
      <c r="E347"/>
      <c r="F347"/>
      <c r="G347" s="13"/>
      <c r="H347" s="132"/>
      <c r="I347" s="12"/>
      <c r="J347"/>
      <c r="K347" s="13"/>
      <c r="L347" s="132"/>
      <c r="M347"/>
      <c r="N347"/>
      <c r="O347" s="13"/>
      <c r="P347" s="132"/>
      <c r="Q347"/>
      <c r="R347"/>
      <c r="S347" s="13"/>
      <c r="T347" s="13"/>
      <c r="U347"/>
      <c r="V347"/>
    </row>
  </sheetData>
  <mergeCells count="6">
    <mergeCell ref="E2:K2"/>
    <mergeCell ref="M2:S2"/>
    <mergeCell ref="E3:G3"/>
    <mergeCell ref="I3:K3"/>
    <mergeCell ref="M3:O3"/>
    <mergeCell ref="Q3:S3"/>
  </mergeCells>
  <phoneticPr fontId="0" type="noConversion"/>
  <pageMargins left="0.39370078740157483" right="0.39370078740157483" top="0.39370078740157483" bottom="0.39370078740157483" header="0.51181102362204722" footer="0.51181102362204722"/>
  <pageSetup paperSize="8" scale="56" fitToWidth="2" fitToHeight="6" orientation="landscape" r:id="rId1"/>
  <headerFooter alignWithMargins="0"/>
  <ignoredErrors>
    <ignoredError sqref="E341:T34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45ABC6BB-1D07-4125-8ABF-7272E5D9A2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Table 6</vt:lpstr>
      <vt:lpstr>Data</vt:lpstr>
      <vt:lpstr>ccc</vt:lpstr>
      <vt:lpstr>datar</vt:lpstr>
      <vt:lpstr>LAlist</vt:lpstr>
      <vt:lpstr>lanames</vt:lpstr>
      <vt:lpstr>'Table 6'!Print_Area</vt:lpstr>
      <vt:lpstr>Data!Print_Titles</vt:lpstr>
      <vt:lpstr>Table</vt:lpstr>
    </vt:vector>
  </TitlesOfParts>
  <Company>DETR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</dc:creator>
  <cp:lastModifiedBy>Buzz Associates</cp:lastModifiedBy>
  <cp:lastPrinted>2015-06-17T07:33:53Z</cp:lastPrinted>
  <dcterms:created xsi:type="dcterms:W3CDTF">2002-10-30T10:36:04Z</dcterms:created>
  <dcterms:modified xsi:type="dcterms:W3CDTF">2016-07-05T10:39:34Z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a0a16c62-4701-4e3b-9746-e94ec01f3c7f</vt:lpwstr>
  </property>
  <property fmtid="{D5CDD505-2E9C-101B-9397-08002B2CF9AE}" pid="3" name="bjSaver">
    <vt:lpwstr>XePHT1A/4MVOnNF8mnysHX9hPqgb2QQL</vt:lpwstr>
  </property>
  <property fmtid="{D5CDD505-2E9C-101B-9397-08002B2CF9AE}" pid="4" name="bjDocumentSecurityLabel">
    <vt:lpwstr>No Marking</vt:lpwstr>
  </property>
</Properties>
</file>